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0335"/>
  </bookViews>
  <sheets>
    <sheet name="Bsp Kostenrechnung Ang" sheetId="1" r:id="rId1"/>
    <sheet name="Bsp Planungsrechnung Ang" sheetId="2" r:id="rId2"/>
    <sheet name="Bsp Unternehmensbewertung Ang" sheetId="3" r:id="rId3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3" l="1"/>
  <c r="E41" i="3"/>
  <c r="D41" i="3"/>
  <c r="C41" i="3"/>
  <c r="C40" i="3"/>
  <c r="C39" i="3"/>
  <c r="D39" i="3" s="1"/>
  <c r="E39" i="3" s="1"/>
  <c r="F39" i="3" s="1"/>
  <c r="C38" i="3"/>
  <c r="D38" i="3" s="1"/>
  <c r="E38" i="3" s="1"/>
  <c r="F38" i="3" s="1"/>
  <c r="C37" i="3"/>
  <c r="D37" i="3" s="1"/>
  <c r="E37" i="3" s="1"/>
  <c r="F37" i="3" s="1"/>
  <c r="F36" i="3"/>
  <c r="E36" i="3"/>
  <c r="D36" i="3"/>
  <c r="D30" i="3"/>
  <c r="E30" i="3" s="1"/>
  <c r="E28" i="3"/>
  <c r="D28" i="3"/>
  <c r="C28" i="3"/>
  <c r="E27" i="3"/>
  <c r="E31" i="3" s="1"/>
  <c r="D27" i="3"/>
  <c r="D31" i="3" s="1"/>
  <c r="C27" i="3"/>
  <c r="C31" i="3" s="1"/>
  <c r="D25" i="3"/>
  <c r="E25" i="3" s="1"/>
  <c r="G19" i="3"/>
  <c r="G12" i="3"/>
  <c r="C12" i="3"/>
  <c r="C13" i="3" s="1"/>
  <c r="D14" i="2"/>
  <c r="D13" i="2"/>
  <c r="H23" i="1" l="1"/>
  <c r="E23" i="1"/>
  <c r="D23" i="1"/>
  <c r="C23" i="1"/>
  <c r="E18" i="1"/>
  <c r="D18" i="1"/>
  <c r="C18" i="1"/>
  <c r="F15" i="1"/>
  <c r="E15" i="1"/>
  <c r="D15" i="1"/>
  <c r="C15" i="1"/>
</calcChain>
</file>

<file path=xl/sharedStrings.xml><?xml version="1.0" encoding="utf-8"?>
<sst xmlns="http://schemas.openxmlformats.org/spreadsheetml/2006/main" count="121" uniqueCount="105">
  <si>
    <r>
      <t xml:space="preserve">Die </t>
    </r>
    <r>
      <rPr>
        <i/>
        <sz val="11"/>
        <color theme="1"/>
        <rFont val="Calibri"/>
        <family val="2"/>
        <scheme val="minor"/>
      </rPr>
      <t>Ballsport-GmbH</t>
    </r>
    <r>
      <rPr>
        <sz val="11"/>
        <color theme="1"/>
        <rFont val="Calibri"/>
        <family val="2"/>
        <scheme val="minor"/>
      </rPr>
      <t xml:space="preserve"> ist auf die Herstellung von Bällen hoher Qualität für verschiedene Sportarten spezialisiert.</t>
    </r>
  </si>
  <si>
    <t>Zuschneiderei</t>
  </si>
  <si>
    <t>Näherei</t>
  </si>
  <si>
    <t>Aufdruckerei</t>
  </si>
  <si>
    <t>Vertrieb</t>
  </si>
  <si>
    <t>Fixkosten</t>
  </si>
  <si>
    <t>Erlöse</t>
  </si>
  <si>
    <t>variable Materialgemeinkosten</t>
  </si>
  <si>
    <t>variable Fertigungsgemeinkosten</t>
  </si>
  <si>
    <t>sonstige variable Kosten</t>
  </si>
  <si>
    <t>Fixkostenblock</t>
  </si>
  <si>
    <t>Herstellkosten</t>
  </si>
  <si>
    <t>Fertigungslöhne</t>
  </si>
  <si>
    <t>Anzahl Aufdrucke</t>
  </si>
  <si>
    <t>Details zu bereits akzeptierten Aufträgen:</t>
  </si>
  <si>
    <t>Kapazitätsbeanspruchung bzw Erlöse</t>
  </si>
  <si>
    <r>
      <t xml:space="preserve">Zusätzlich erhielt die </t>
    </r>
    <r>
      <rPr>
        <i/>
        <sz val="11"/>
        <color theme="1"/>
        <rFont val="Calibri"/>
        <family val="2"/>
        <scheme val="minor"/>
      </rPr>
      <t>Ballsport-GmbH</t>
    </r>
    <r>
      <rPr>
        <sz val="11"/>
        <color theme="1"/>
        <rFont val="Calibri"/>
        <family val="2"/>
        <scheme val="minor"/>
      </rPr>
      <t xml:space="preserve"> folgende </t>
    </r>
    <r>
      <rPr>
        <b/>
        <sz val="11"/>
        <color theme="1"/>
        <rFont val="Calibri"/>
        <family val="2"/>
        <scheme val="minor"/>
      </rPr>
      <t>2 Anfragen für zusätzliche (unteilbare) Fertigungsaufträge</t>
    </r>
    <r>
      <rPr>
        <sz val="11"/>
        <color theme="1"/>
        <rFont val="Calibri"/>
        <family val="2"/>
        <scheme val="minor"/>
      </rPr>
      <t xml:space="preserve">. </t>
    </r>
  </si>
  <si>
    <r>
      <t>Zusatzauftrag 1 (ZA 1): Volleybälle '</t>
    </r>
    <r>
      <rPr>
        <i/>
        <sz val="11"/>
        <color theme="1"/>
        <rFont val="Calibri"/>
        <family val="2"/>
        <scheme val="minor"/>
      </rPr>
      <t>Beachstar'</t>
    </r>
  </si>
  <si>
    <r>
      <t>Zusatzauftrag 2 (ZA 2): Fußbälle '</t>
    </r>
    <r>
      <rPr>
        <i/>
        <sz val="11"/>
        <color theme="1"/>
        <rFont val="Calibri"/>
        <family val="2"/>
        <scheme val="minor"/>
      </rPr>
      <t>Hallenzauber'</t>
    </r>
  </si>
  <si>
    <t>Aufgabenstellung 1:</t>
  </si>
  <si>
    <t>(6 Punkte)</t>
  </si>
  <si>
    <r>
      <t xml:space="preserve">Ermitteln Sie das Periodenergebnis, wenn die </t>
    </r>
    <r>
      <rPr>
        <b/>
        <i/>
        <sz val="11"/>
        <color theme="1"/>
        <rFont val="Calibri"/>
        <family val="2"/>
        <scheme val="minor"/>
      </rPr>
      <t>Ballsport-GmbH</t>
    </r>
    <r>
      <rPr>
        <b/>
        <sz val="11"/>
        <color theme="1"/>
        <rFont val="Calibri"/>
        <family val="2"/>
        <scheme val="minor"/>
      </rPr>
      <t xml:space="preserve"> aus Vorsichtsgründen keine weiteren Aufträge annimmt.</t>
    </r>
  </si>
  <si>
    <t>Aufgabenstellung 2:</t>
  </si>
  <si>
    <t>(15 Punkte)</t>
  </si>
  <si>
    <r>
      <t xml:space="preserve">Ermitteln Sie das Periodenergebnis, wenn die </t>
    </r>
    <r>
      <rPr>
        <b/>
        <i/>
        <sz val="11"/>
        <color theme="1"/>
        <rFont val="Calibri"/>
        <family val="2"/>
        <scheme val="minor"/>
      </rPr>
      <t>Ballsport-GmbH</t>
    </r>
    <r>
      <rPr>
        <b/>
        <sz val="11"/>
        <color theme="1"/>
        <rFont val="Calibri"/>
        <family val="2"/>
        <scheme val="minor"/>
      </rPr>
      <t xml:space="preserve"> das betriebswirtschaftlich optimale Produktionsprogramm anstrebt.</t>
    </r>
  </si>
  <si>
    <t>Aufgabenstellung 3:</t>
  </si>
  <si>
    <t>(9 Punkte)</t>
  </si>
  <si>
    <t>Zusatzinformation:</t>
  </si>
  <si>
    <r>
      <t xml:space="preserve">     Die </t>
    </r>
    <r>
      <rPr>
        <i/>
        <sz val="11"/>
        <color theme="1"/>
        <rFont val="Calibri"/>
        <family val="2"/>
        <scheme val="minor"/>
      </rPr>
      <t>Ballsport-GmbH</t>
    </r>
    <r>
      <rPr>
        <sz val="11"/>
        <color theme="1"/>
        <rFont val="Calibri"/>
        <family val="2"/>
        <scheme val="minor"/>
      </rPr>
      <t xml:space="preserve"> könnte die Arbeiten für den Zusatzauftrag 1 (= </t>
    </r>
    <r>
      <rPr>
        <i/>
        <sz val="11"/>
        <color theme="1"/>
        <rFont val="Calibri"/>
        <family val="2"/>
        <scheme val="minor"/>
      </rPr>
      <t>Volleybälle 'Beachstar')</t>
    </r>
    <r>
      <rPr>
        <sz val="11"/>
        <color theme="1"/>
        <rFont val="Calibri"/>
        <family val="2"/>
        <scheme val="minor"/>
      </rPr>
      <t xml:space="preserve"> auslagern. </t>
    </r>
  </si>
  <si>
    <t xml:space="preserve">     Der Zukaufspreis beträgt:  250.000 € für die Zuschneiderei-Arbeiten, 300.000 € für die Näherei-Arbeiten und  30.000 € für die Aufdruck-Arbeiten.</t>
  </si>
  <si>
    <t xml:space="preserve">Wie lautet - unter Berücksichtigung der Zusatzinformation - das betriebswirtschaftlich optimale Produktionsprogramm und das entsprechende Periodenergebnis? </t>
  </si>
  <si>
    <t>Hinweis: Kalkulieren Sie dabei mit variablen Vertriebskosten in unveränderter Höhe zur gänzlichen Eigenfertigung.</t>
  </si>
  <si>
    <t>Aufgabenstellung:</t>
  </si>
  <si>
    <t>2. Ermitteln Sie anschließend auf Basis der unten angeführten Informationen zu den variablen Plan- und Istpreisen die Verbrauchsabweichung</t>
  </si>
  <si>
    <t xml:space="preserve">     sowie die Preisabweichung.</t>
  </si>
  <si>
    <t xml:space="preserve">     Hinweis: Die gemischte Abweichung soll dabei in der Preisabweichung dargestellt werden.</t>
  </si>
  <si>
    <t>Plan</t>
  </si>
  <si>
    <t>Ist</t>
  </si>
  <si>
    <t>abhängig von</t>
  </si>
  <si>
    <t>Produktionsstunden</t>
  </si>
  <si>
    <t>Hilfslöhne</t>
  </si>
  <si>
    <t>Fertigungsmaterial</t>
  </si>
  <si>
    <t>produzierte Stück</t>
  </si>
  <si>
    <t>kalkulatorische Abschreibung</t>
  </si>
  <si>
    <t>???</t>
  </si>
  <si>
    <t>weitere Kosten</t>
  </si>
  <si>
    <t>Zusatzinformationen:</t>
  </si>
  <si>
    <t>Löhne</t>
  </si>
  <si>
    <t>unerwartete Erhöhung der kollektivvertraglichen Mindestlöhne</t>
  </si>
  <si>
    <t>Material</t>
  </si>
  <si>
    <t>Reduktion des Einstellausschusses durch Prozessinnovation</t>
  </si>
  <si>
    <t>Wiederbeschaffungspreise AV*</t>
  </si>
  <si>
    <t>gesunkene Anschaffungskosten wegen Überproduktion am Weltmarkt</t>
  </si>
  <si>
    <t>* Anlagevermögen</t>
  </si>
  <si>
    <t>Lösung:</t>
  </si>
  <si>
    <r>
      <t xml:space="preserve">Die </t>
    </r>
    <r>
      <rPr>
        <i/>
        <sz val="11"/>
        <color rgb="FF000000"/>
        <rFont val="Calibri"/>
        <family val="2"/>
      </rPr>
      <t>Gartenmöbel-GmbH</t>
    </r>
    <r>
      <rPr>
        <sz val="11"/>
        <color rgb="FF000000"/>
        <rFont val="Calibri"/>
        <family val="2"/>
      </rPr>
      <t xml:space="preserve"> ist in der Herstellung hochwertiger Terrassenstühle tätig.</t>
    </r>
  </si>
  <si>
    <r>
      <t xml:space="preserve">1. Schließen Sie zunächst die Ermittlung der Istkosten für die </t>
    </r>
    <r>
      <rPr>
        <i/>
        <sz val="11"/>
        <color rgb="FF000000"/>
        <rFont val="Calibri"/>
        <family val="2"/>
      </rPr>
      <t>Gartenmöbel-GmbH</t>
    </r>
    <r>
      <rPr>
        <sz val="11"/>
        <color rgb="FF000000"/>
        <rFont val="Calibri"/>
        <family val="2"/>
      </rPr>
      <t xml:space="preserve"> ab. </t>
    </r>
  </si>
  <si>
    <r>
      <t xml:space="preserve">Beispiel Planungsrechnung: </t>
    </r>
    <r>
      <rPr>
        <b/>
        <i/>
        <sz val="14"/>
        <color rgb="FF0070C0"/>
        <rFont val="Calibri"/>
        <family val="2"/>
      </rPr>
      <t>Gartenmöbel-GmbH</t>
    </r>
    <r>
      <rPr>
        <b/>
        <sz val="14"/>
        <color rgb="FF0070C0"/>
        <rFont val="Calibri"/>
        <family val="2"/>
      </rPr>
      <t xml:space="preserve"> (gesamt: 29 Punkte)</t>
    </r>
  </si>
  <si>
    <r>
      <t xml:space="preserve">Bsp Kostenrechnung: </t>
    </r>
    <r>
      <rPr>
        <b/>
        <i/>
        <sz val="14"/>
        <color rgb="FF0070C0"/>
        <rFont val="Calibri"/>
        <family val="2"/>
        <scheme val="minor"/>
      </rPr>
      <t>Ballsport-GmbH</t>
    </r>
    <r>
      <rPr>
        <b/>
        <sz val="14"/>
        <color rgb="FF0070C0"/>
        <rFont val="Calibri"/>
        <family val="2"/>
        <scheme val="minor"/>
      </rPr>
      <t xml:space="preserve"> (gesamt: 30 Punkte)</t>
    </r>
  </si>
  <si>
    <t>Beispiel: Unternehmensbewertung (gesamt: 28 Punkte)</t>
  </si>
  <si>
    <t>Gegebene Informationen:</t>
  </si>
  <si>
    <t>Bilanz zum 31.12.2023</t>
  </si>
  <si>
    <t>Anlagevermögen</t>
  </si>
  <si>
    <t>Stammkapital</t>
  </si>
  <si>
    <t>Vorräte</t>
  </si>
  <si>
    <t>Bilanzgewinn</t>
  </si>
  <si>
    <t>Lieferforderungen</t>
  </si>
  <si>
    <t>kfr Rückstellungen</t>
  </si>
  <si>
    <t>liquide Mittel</t>
  </si>
  <si>
    <t>Bankverbindlichkeiten</t>
  </si>
  <si>
    <t>Lieferverbindlichkeiten</t>
  </si>
  <si>
    <t xml:space="preserve">Fremdkapitalzinssatz: </t>
  </si>
  <si>
    <t>Marktrendite:</t>
  </si>
  <si>
    <t>risikolose Rendite:</t>
  </si>
  <si>
    <t>Beta-Faktor des verschuldeten Unternehmens (stark vereinfacht konstant):</t>
  </si>
  <si>
    <t xml:space="preserve">Körperschaftsteuersatz: </t>
  </si>
  <si>
    <t>MRP:</t>
  </si>
  <si>
    <t>Zielverschuldungsgrad auf Marktwertbasis:</t>
  </si>
  <si>
    <t>nachhaltiger FCF Rentenphase:</t>
  </si>
  <si>
    <t>Wachstum Rentenphase:</t>
  </si>
  <si>
    <t>Plan-GuV</t>
  </si>
  <si>
    <t>Umsatzerlöse</t>
  </si>
  <si>
    <t>Materialaufwand</t>
  </si>
  <si>
    <t>Personalaufwand</t>
  </si>
  <si>
    <t>Abschreibungen</t>
  </si>
  <si>
    <t>sonst. betriebl. Aufwand</t>
  </si>
  <si>
    <t>Betriebserfolg</t>
  </si>
  <si>
    <t>Investitionen</t>
  </si>
  <si>
    <t>IST</t>
  </si>
  <si>
    <t>Auszüge aus den Planbilanzen</t>
  </si>
  <si>
    <t>Zinsen sind auf Basis der am Ende der Vorperiode aushaftenden Bankverbindlichkeiten zu berechnen.</t>
  </si>
  <si>
    <t>Sowohl in der Detailplanungsphase als auch in der Rentenphase werden die Cash Flows zur Gänze ausgeschüttet.</t>
  </si>
  <si>
    <t>Hinweis: Die Tax Shields sind auch bei wertorientierter Finanzierungspolitik als sicher anzunehmen.</t>
  </si>
  <si>
    <t>(Punkte: 20)</t>
  </si>
  <si>
    <t>Vervollständigen Sie die Gewinn- und Verlustrechnung für 2024-2026 und</t>
  </si>
  <si>
    <t>berechnen Sie die FCFs und die FTEs für die Jahre 2024-2026.</t>
  </si>
  <si>
    <t>(Punkte: 8)</t>
  </si>
  <si>
    <t>Berechnen Sie den Marktwert des Gesamt- sowie des Eigenkapitals zum 31.12.2023 auf Basis eines Entity Approachs.</t>
  </si>
  <si>
    <t>Zuschlagsatz (%) /Verrechnungsatz (€)</t>
  </si>
  <si>
    <r>
      <t xml:space="preserve">Folgende </t>
    </r>
    <r>
      <rPr>
        <b/>
        <sz val="11"/>
        <color theme="1"/>
        <rFont val="Calibri"/>
        <family val="2"/>
        <scheme val="minor"/>
      </rPr>
      <t>Informationen</t>
    </r>
    <r>
      <rPr>
        <sz val="11"/>
        <color theme="1"/>
        <rFont val="Calibri"/>
        <family val="2"/>
        <scheme val="minor"/>
      </rPr>
      <t xml:space="preserve"> liegen zum </t>
    </r>
    <r>
      <rPr>
        <b/>
        <sz val="11"/>
        <color theme="1"/>
        <rFont val="Calibri"/>
        <family val="2"/>
        <scheme val="minor"/>
      </rPr>
      <t>Betriebsabrechnungsbogen bei Vollauslastung auf Basis der Plankosten</t>
    </r>
    <r>
      <rPr>
        <sz val="11"/>
        <color theme="1"/>
        <rFont val="Calibri"/>
        <family val="2"/>
        <scheme val="minor"/>
      </rPr>
      <t xml:space="preserve"> sowie zu den </t>
    </r>
    <r>
      <rPr>
        <b/>
        <sz val="11"/>
        <color theme="1"/>
        <rFont val="Calibri"/>
        <family val="2"/>
        <scheme val="minor"/>
      </rPr>
      <t>bereits akzeptierten Aufträgen</t>
    </r>
    <r>
      <rPr>
        <sz val="11"/>
        <color theme="1"/>
        <rFont val="Calibri"/>
        <family val="2"/>
        <scheme val="minor"/>
      </rPr>
      <t xml:space="preserve"> vor:</t>
    </r>
  </si>
  <si>
    <t>Bezugsgröße</t>
  </si>
  <si>
    <t>Materialeinzelkosten (€)</t>
  </si>
  <si>
    <t>Fertigungslöhne (€)</t>
  </si>
  <si>
    <t>(€)</t>
  </si>
  <si>
    <t>Für diese beiden angefragten Zusatzaufträge finden sich in untenstehender Tabelle die zusätzlichen variablen Kosten pro Kostenstelle sowie die Erlöse.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</si>
</sst>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[$-C07]General"/>
    <numFmt numFmtId="167" formatCode="[$-C07]#,##0"/>
    <numFmt numFmtId="168" formatCode="[$-C07]0"/>
    <numFmt numFmtId="169" formatCode="[$-C07]#,##0.00"/>
    <numFmt numFmtId="170" formatCode="#,##0.00_ ;\-#,##0.00\ "/>
    <numFmt numFmtId="171" formatCode="&quot; &quot;#,##0.00&quot; &quot;;&quot;-&quot;#,##0.00&quot; &quot;;&quot; -&quot;00&quot; &quot;;&quot; &quot;@&quot; &quot;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70C0"/>
      <name val="Calibri"/>
      <family val="2"/>
    </font>
    <font>
      <b/>
      <i/>
      <sz val="14"/>
      <color rgb="FF0070C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 Light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9"/>
      <color rgb="FF808080"/>
      <name val="Calibri"/>
      <family val="2"/>
    </font>
    <font>
      <b/>
      <i/>
      <sz val="11"/>
      <name val="Calibri"/>
      <family val="2"/>
    </font>
    <font>
      <i/>
      <sz val="11"/>
      <color rgb="FF808080"/>
      <name val="Calibri"/>
      <family val="2"/>
    </font>
    <font>
      <sz val="9"/>
      <color rgb="FF000000"/>
      <name val="Calibri"/>
      <family val="2"/>
    </font>
    <font>
      <b/>
      <sz val="14"/>
      <color rgb="FF0070C0"/>
      <name val="Calibri"/>
      <family val="2"/>
      <scheme val="minor"/>
    </font>
    <font>
      <b/>
      <i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54823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medium">
        <color indexed="64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2" fillId="0" borderId="0" applyBorder="0" applyProtection="0"/>
  </cellStyleXfs>
  <cellXfs count="235">
    <xf numFmtId="0" fontId="0" fillId="0" borderId="0" xfId="0"/>
    <xf numFmtId="0" fontId="0" fillId="0" borderId="1" xfId="0" applyFont="1" applyBorder="1" applyProtection="1"/>
    <xf numFmtId="0" fontId="0" fillId="0" borderId="0" xfId="0" applyFont="1" applyProtection="1"/>
    <xf numFmtId="0" fontId="0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0" fillId="0" borderId="6" xfId="0" applyFont="1" applyBorder="1" applyProtection="1"/>
    <xf numFmtId="165" fontId="0" fillId="0" borderId="7" xfId="1" applyNumberFormat="1" applyFont="1" applyBorder="1" applyProtection="1"/>
    <xf numFmtId="165" fontId="0" fillId="0" borderId="8" xfId="1" applyNumberFormat="1" applyFont="1" applyBorder="1" applyProtection="1"/>
    <xf numFmtId="0" fontId="0" fillId="0" borderId="11" xfId="0" applyFont="1" applyBorder="1" applyProtection="1"/>
    <xf numFmtId="165" fontId="0" fillId="0" borderId="13" xfId="1" applyNumberFormat="1" applyFont="1" applyBorder="1" applyProtection="1"/>
    <xf numFmtId="165" fontId="0" fillId="0" borderId="21" xfId="1" applyNumberFormat="1" applyFont="1" applyBorder="1" applyProtection="1"/>
    <xf numFmtId="165" fontId="0" fillId="0" borderId="18" xfId="1" applyNumberFormat="1" applyFont="1" applyBorder="1" applyProtection="1"/>
    <xf numFmtId="165" fontId="0" fillId="0" borderId="22" xfId="1" applyNumberFormat="1" applyFont="1" applyBorder="1" applyProtection="1"/>
    <xf numFmtId="0" fontId="0" fillId="0" borderId="24" xfId="0" applyFont="1" applyBorder="1" applyAlignment="1" applyProtection="1">
      <alignment horizontal="right"/>
    </xf>
    <xf numFmtId="0" fontId="0" fillId="0" borderId="14" xfId="0" applyFont="1" applyBorder="1" applyAlignment="1" applyProtection="1">
      <alignment horizontal="right"/>
    </xf>
    <xf numFmtId="0" fontId="0" fillId="0" borderId="25" xfId="0" applyFont="1" applyBorder="1" applyAlignment="1" applyProtection="1">
      <alignment horizontal="right"/>
    </xf>
    <xf numFmtId="0" fontId="0" fillId="0" borderId="26" xfId="0" applyFont="1" applyBorder="1" applyProtection="1"/>
    <xf numFmtId="9" fontId="0" fillId="0" borderId="27" xfId="0" applyNumberFormat="1" applyFont="1" applyBorder="1" applyProtection="1"/>
    <xf numFmtId="9" fontId="0" fillId="0" borderId="28" xfId="0" applyNumberFormat="1" applyFont="1" applyBorder="1" applyProtection="1"/>
    <xf numFmtId="165" fontId="0" fillId="0" borderId="28" xfId="1" applyNumberFormat="1" applyFont="1" applyBorder="1" applyProtection="1"/>
    <xf numFmtId="0" fontId="0" fillId="0" borderId="28" xfId="0" applyFont="1" applyBorder="1" applyProtection="1"/>
    <xf numFmtId="0" fontId="2" fillId="0" borderId="6" xfId="0" applyFont="1" applyBorder="1" applyProtection="1"/>
    <xf numFmtId="165" fontId="0" fillId="0" borderId="33" xfId="1" applyNumberFormat="1" applyFont="1" applyBorder="1" applyProtection="1"/>
    <xf numFmtId="0" fontId="0" fillId="0" borderId="36" xfId="0" applyFont="1" applyBorder="1" applyAlignment="1" applyProtection="1">
      <alignment horizontal="right"/>
    </xf>
    <xf numFmtId="0" fontId="0" fillId="0" borderId="37" xfId="0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center"/>
    </xf>
    <xf numFmtId="0" fontId="2" fillId="0" borderId="4" xfId="0" applyFont="1" applyBorder="1" applyProtection="1"/>
    <xf numFmtId="165" fontId="0" fillId="0" borderId="39" xfId="1" applyNumberFormat="1" applyFont="1" applyBorder="1" applyProtection="1"/>
    <xf numFmtId="165" fontId="0" fillId="0" borderId="40" xfId="1" applyNumberFormat="1" applyFont="1" applyBorder="1" applyProtection="1"/>
    <xf numFmtId="165" fontId="0" fillId="0" borderId="41" xfId="1" applyNumberFormat="1" applyFont="1" applyBorder="1" applyProtection="1"/>
    <xf numFmtId="165" fontId="0" fillId="0" borderId="42" xfId="1" applyNumberFormat="1" applyFont="1" applyBorder="1" applyProtection="1"/>
    <xf numFmtId="0" fontId="6" fillId="0" borderId="0" xfId="0" applyFont="1" applyProtection="1"/>
    <xf numFmtId="0" fontId="7" fillId="0" borderId="0" xfId="0" applyFont="1" applyProtection="1"/>
    <xf numFmtId="0" fontId="2" fillId="2" borderId="43" xfId="0" applyFont="1" applyFill="1" applyBorder="1" applyProtection="1">
      <protection locked="0"/>
    </xf>
    <xf numFmtId="0" fontId="0" fillId="2" borderId="44" xfId="0" applyFont="1" applyFill="1" applyBorder="1" applyProtection="1">
      <protection locked="0"/>
    </xf>
    <xf numFmtId="0" fontId="8" fillId="2" borderId="45" xfId="0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2" fillId="2" borderId="46" xfId="0" applyFont="1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0" fontId="8" fillId="2" borderId="47" xfId="0" applyFont="1" applyFill="1" applyBorder="1" applyAlignment="1" applyProtection="1">
      <alignment horizontal="right"/>
      <protection locked="0"/>
    </xf>
    <xf numFmtId="0" fontId="2" fillId="0" borderId="0" xfId="0" applyFont="1" applyProtection="1"/>
    <xf numFmtId="43" fontId="2" fillId="0" borderId="0" xfId="1" applyFont="1" applyProtection="1"/>
    <xf numFmtId="0" fontId="8" fillId="0" borderId="0" xfId="0" applyFont="1" applyProtection="1"/>
    <xf numFmtId="43" fontId="0" fillId="2" borderId="0" xfId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43" fontId="0" fillId="0" borderId="0" xfId="1" applyFont="1" applyProtection="1"/>
    <xf numFmtId="43" fontId="8" fillId="0" borderId="0" xfId="1" applyFont="1" applyAlignment="1" applyProtection="1">
      <alignment horizontal="center"/>
    </xf>
    <xf numFmtId="0" fontId="0" fillId="0" borderId="0" xfId="0" applyFont="1" applyAlignment="1" applyProtection="1">
      <alignment horizontal="right"/>
    </xf>
    <xf numFmtId="43" fontId="0" fillId="2" borderId="44" xfId="1" applyFont="1" applyFill="1" applyBorder="1" applyProtection="1">
      <protection locked="0"/>
    </xf>
    <xf numFmtId="0" fontId="0" fillId="2" borderId="47" xfId="0" applyFont="1" applyFill="1" applyBorder="1" applyAlignment="1" applyProtection="1">
      <alignment horizontal="right"/>
      <protection locked="0"/>
    </xf>
    <xf numFmtId="0" fontId="0" fillId="2" borderId="46" xfId="0" applyFont="1" applyFill="1" applyBorder="1" applyProtection="1">
      <protection locked="0"/>
    </xf>
    <xf numFmtId="0" fontId="5" fillId="2" borderId="46" xfId="0" applyFont="1" applyFill="1" applyBorder="1" applyProtection="1">
      <protection locked="0"/>
    </xf>
    <xf numFmtId="0" fontId="10" fillId="0" borderId="1" xfId="0" applyFont="1" applyFill="1" applyBorder="1" applyProtection="1"/>
    <xf numFmtId="0" fontId="13" fillId="0" borderId="0" xfId="0" applyFont="1" applyFill="1" applyBorder="1" applyProtection="1"/>
    <xf numFmtId="0" fontId="0" fillId="3" borderId="56" xfId="0" applyFont="1" applyFill="1" applyBorder="1" applyProtection="1">
      <protection locked="0"/>
    </xf>
    <xf numFmtId="0" fontId="0" fillId="3" borderId="60" xfId="0" applyFont="1" applyFill="1" applyBorder="1" applyProtection="1">
      <protection locked="0"/>
    </xf>
    <xf numFmtId="0" fontId="0" fillId="3" borderId="61" xfId="0" applyFont="1" applyFill="1" applyBorder="1" applyProtection="1">
      <protection locked="0"/>
    </xf>
    <xf numFmtId="0" fontId="0" fillId="3" borderId="62" xfId="0" applyFont="1" applyFill="1" applyBorder="1" applyProtection="1">
      <protection locked="0"/>
    </xf>
    <xf numFmtId="0" fontId="0" fillId="3" borderId="63" xfId="0" applyFont="1" applyFill="1" applyBorder="1" applyProtection="1">
      <protection locked="0"/>
    </xf>
    <xf numFmtId="0" fontId="0" fillId="3" borderId="64" xfId="0" applyFont="1" applyFill="1" applyBorder="1" applyProtection="1">
      <protection locked="0"/>
    </xf>
    <xf numFmtId="0" fontId="0" fillId="0" borderId="0" xfId="0" applyFont="1" applyBorder="1" applyProtection="1"/>
    <xf numFmtId="0" fontId="10" fillId="0" borderId="0" xfId="0" applyFont="1" applyFill="1" applyBorder="1" applyProtection="1"/>
    <xf numFmtId="0" fontId="2" fillId="3" borderId="60" xfId="0" applyFont="1" applyFill="1" applyBorder="1" applyProtection="1">
      <protection locked="0"/>
    </xf>
    <xf numFmtId="0" fontId="0" fillId="0" borderId="0" xfId="0" applyFont="1" applyFill="1" applyProtection="1"/>
    <xf numFmtId="0" fontId="20" fillId="0" borderId="1" xfId="0" applyFont="1" applyBorder="1" applyProtection="1"/>
    <xf numFmtId="0" fontId="20" fillId="0" borderId="0" xfId="0" applyFont="1" applyBorder="1" applyProtection="1"/>
    <xf numFmtId="0" fontId="8" fillId="0" borderId="0" xfId="0" applyFont="1" applyFill="1" applyProtection="1"/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5" fillId="4" borderId="57" xfId="0" applyFont="1" applyFill="1" applyBorder="1" applyProtection="1">
      <protection locked="0"/>
    </xf>
    <xf numFmtId="0" fontId="12" fillId="4" borderId="58" xfId="0" applyFont="1" applyFill="1" applyBorder="1" applyProtection="1">
      <protection locked="0"/>
    </xf>
    <xf numFmtId="0" fontId="12" fillId="4" borderId="59" xfId="0" applyFont="1" applyFill="1" applyBorder="1" applyProtection="1">
      <protection locked="0"/>
    </xf>
    <xf numFmtId="0" fontId="12" fillId="4" borderId="60" xfId="0" applyFont="1" applyFill="1" applyBorder="1" applyProtection="1">
      <protection locked="0"/>
    </xf>
    <xf numFmtId="0" fontId="12" fillId="4" borderId="56" xfId="0" applyFont="1" applyFill="1" applyBorder="1" applyProtection="1">
      <protection locked="0"/>
    </xf>
    <xf numFmtId="0" fontId="12" fillId="4" borderId="61" xfId="0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12" fillId="4" borderId="62" xfId="0" applyFont="1" applyFill="1" applyBorder="1" applyProtection="1">
      <protection locked="0"/>
    </xf>
    <xf numFmtId="0" fontId="12" fillId="4" borderId="63" xfId="0" applyFont="1" applyFill="1" applyBorder="1" applyProtection="1">
      <protection locked="0"/>
    </xf>
    <xf numFmtId="0" fontId="12" fillId="4" borderId="64" xfId="0" applyFont="1" applyFill="1" applyBorder="1" applyProtection="1">
      <protection locked="0"/>
    </xf>
    <xf numFmtId="0" fontId="12" fillId="0" borderId="1" xfId="0" applyFont="1" applyFill="1" applyBorder="1" applyProtection="1"/>
    <xf numFmtId="0" fontId="12" fillId="0" borderId="0" xfId="0" applyFont="1" applyFill="1" applyBorder="1" applyProtection="1"/>
    <xf numFmtId="0" fontId="15" fillId="0" borderId="0" xfId="0" applyFont="1" applyFill="1" applyBorder="1" applyProtection="1"/>
    <xf numFmtId="0" fontId="14" fillId="0" borderId="0" xfId="0" applyFont="1" applyFill="1" applyBorder="1" applyProtection="1"/>
    <xf numFmtId="0" fontId="15" fillId="0" borderId="2" xfId="0" applyFont="1" applyFill="1" applyBorder="1" applyAlignment="1" applyProtection="1">
      <alignment horizontal="center"/>
    </xf>
    <xf numFmtId="0" fontId="15" fillId="0" borderId="38" xfId="0" applyFont="1" applyFill="1" applyBorder="1" applyAlignment="1" applyProtection="1">
      <alignment horizontal="center"/>
    </xf>
    <xf numFmtId="0" fontId="15" fillId="0" borderId="4" xfId="0" applyFont="1" applyFill="1" applyBorder="1" applyAlignment="1" applyProtection="1">
      <alignment horizontal="center"/>
    </xf>
    <xf numFmtId="0" fontId="15" fillId="0" borderId="48" xfId="0" applyFont="1" applyFill="1" applyBorder="1" applyAlignment="1" applyProtection="1">
      <alignment horizontal="center"/>
    </xf>
    <xf numFmtId="0" fontId="15" fillId="0" borderId="48" xfId="0" applyFont="1" applyFill="1" applyBorder="1" applyAlignment="1" applyProtection="1">
      <alignment horizontal="left"/>
    </xf>
    <xf numFmtId="0" fontId="15" fillId="0" borderId="49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2" fillId="0" borderId="50" xfId="0" applyFont="1" applyFill="1" applyBorder="1" applyProtection="1"/>
    <xf numFmtId="165" fontId="12" fillId="0" borderId="51" xfId="1" applyNumberFormat="1" applyFont="1" applyFill="1" applyBorder="1" applyProtection="1"/>
    <xf numFmtId="165" fontId="12" fillId="0" borderId="9" xfId="1" applyNumberFormat="1" applyFont="1" applyFill="1" applyBorder="1" applyProtection="1"/>
    <xf numFmtId="0" fontId="12" fillId="0" borderId="44" xfId="0" applyFont="1" applyFill="1" applyBorder="1" applyAlignment="1" applyProtection="1">
      <alignment horizontal="center"/>
    </xf>
    <xf numFmtId="0" fontId="12" fillId="0" borderId="44" xfId="0" applyFont="1" applyFill="1" applyBorder="1" applyProtection="1"/>
    <xf numFmtId="0" fontId="12" fillId="0" borderId="45" xfId="0" applyFont="1" applyFill="1" applyBorder="1" applyProtection="1"/>
    <xf numFmtId="43" fontId="12" fillId="0" borderId="0" xfId="0" applyNumberFormat="1" applyFont="1" applyFill="1" applyBorder="1" applyProtection="1"/>
    <xf numFmtId="0" fontId="12" fillId="0" borderId="23" xfId="0" applyFont="1" applyFill="1" applyBorder="1" applyProtection="1"/>
    <xf numFmtId="165" fontId="12" fillId="0" borderId="19" xfId="1" applyNumberFormat="1" applyFont="1" applyFill="1" applyBorder="1" applyProtection="1"/>
    <xf numFmtId="165" fontId="12" fillId="0" borderId="14" xfId="1" applyNumberFormat="1" applyFont="1" applyFill="1" applyBorder="1" applyProtection="1"/>
    <xf numFmtId="0" fontId="12" fillId="0" borderId="24" xfId="0" applyFont="1" applyFill="1" applyBorder="1" applyAlignment="1" applyProtection="1">
      <alignment horizontal="center"/>
    </xf>
    <xf numFmtId="0" fontId="12" fillId="0" borderId="24" xfId="0" applyFont="1" applyFill="1" applyBorder="1" applyProtection="1"/>
    <xf numFmtId="0" fontId="12" fillId="0" borderId="52" xfId="0" applyFont="1" applyFill="1" applyBorder="1" applyProtection="1"/>
    <xf numFmtId="165" fontId="12" fillId="0" borderId="17" xfId="1" applyNumberFormat="1" applyFont="1" applyFill="1" applyBorder="1" applyProtection="1"/>
    <xf numFmtId="165" fontId="12" fillId="0" borderId="15" xfId="1" applyNumberFormat="1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0" fontId="12" fillId="0" borderId="47" xfId="0" applyFont="1" applyFill="1" applyBorder="1" applyProtection="1"/>
    <xf numFmtId="164" fontId="12" fillId="0" borderId="15" xfId="1" applyNumberFormat="1" applyFont="1" applyFill="1" applyBorder="1" applyAlignment="1" applyProtection="1">
      <alignment horizontal="right"/>
    </xf>
    <xf numFmtId="0" fontId="15" fillId="0" borderId="50" xfId="0" applyFont="1" applyFill="1" applyBorder="1" applyProtection="1"/>
    <xf numFmtId="0" fontId="12" fillId="0" borderId="17" xfId="0" applyFont="1" applyFill="1" applyBorder="1" applyProtection="1"/>
    <xf numFmtId="0" fontId="12" fillId="0" borderId="15" xfId="0" applyFont="1" applyFill="1" applyBorder="1" applyProtection="1"/>
    <xf numFmtId="9" fontId="12" fillId="0" borderId="17" xfId="0" applyNumberFormat="1" applyFont="1" applyFill="1" applyBorder="1" applyProtection="1"/>
    <xf numFmtId="9" fontId="12" fillId="0" borderId="15" xfId="0" applyNumberFormat="1" applyFont="1" applyFill="1" applyBorder="1" applyProtection="1"/>
    <xf numFmtId="0" fontId="12" fillId="0" borderId="35" xfId="0" applyFont="1" applyFill="1" applyBorder="1" applyProtection="1"/>
    <xf numFmtId="165" fontId="12" fillId="0" borderId="53" xfId="1" applyNumberFormat="1" applyFont="1" applyFill="1" applyBorder="1" applyProtection="1"/>
    <xf numFmtId="165" fontId="12" fillId="0" borderId="37" xfId="1" applyNumberFormat="1" applyFont="1" applyFill="1" applyBorder="1" applyProtection="1"/>
    <xf numFmtId="0" fontId="12" fillId="0" borderId="54" xfId="0" applyFont="1" applyFill="1" applyBorder="1" applyProtection="1"/>
    <xf numFmtId="0" fontId="16" fillId="0" borderId="0" xfId="0" applyFont="1" applyFill="1" applyBorder="1" applyProtection="1"/>
    <xf numFmtId="0" fontId="18" fillId="0" borderId="0" xfId="0" applyFont="1" applyFill="1" applyBorder="1" applyProtection="1"/>
    <xf numFmtId="0" fontId="19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right"/>
    </xf>
    <xf numFmtId="1" fontId="14" fillId="0" borderId="0" xfId="0" applyNumberFormat="1" applyFont="1" applyFill="1" applyBorder="1" applyAlignment="1" applyProtection="1">
      <alignment horizontal="left"/>
    </xf>
    <xf numFmtId="43" fontId="14" fillId="0" borderId="0" xfId="0" applyNumberFormat="1" applyFont="1" applyFill="1" applyBorder="1" applyProtection="1"/>
    <xf numFmtId="0" fontId="17" fillId="0" borderId="0" xfId="0" applyFont="1" applyFill="1" applyBorder="1" applyAlignment="1" applyProtection="1">
      <alignment horizontal="right"/>
    </xf>
    <xf numFmtId="1" fontId="17" fillId="0" borderId="0" xfId="0" applyNumberFormat="1" applyFont="1" applyFill="1" applyBorder="1" applyAlignment="1" applyProtection="1">
      <alignment horizontal="left"/>
    </xf>
    <xf numFmtId="0" fontId="30" fillId="3" borderId="57" xfId="0" applyFont="1" applyFill="1" applyBorder="1" applyProtection="1">
      <protection locked="0"/>
    </xf>
    <xf numFmtId="0" fontId="0" fillId="3" borderId="58" xfId="0" applyFont="1" applyFill="1" applyBorder="1" applyProtection="1">
      <protection locked="0"/>
    </xf>
    <xf numFmtId="0" fontId="0" fillId="3" borderId="59" xfId="0" applyFont="1" applyFill="1" applyBorder="1" applyProtection="1">
      <protection locked="0"/>
    </xf>
    <xf numFmtId="0" fontId="22" fillId="3" borderId="60" xfId="0" applyFont="1" applyFill="1" applyBorder="1" applyProtection="1">
      <protection locked="0"/>
    </xf>
    <xf numFmtId="0" fontId="22" fillId="0" borderId="1" xfId="0" applyFont="1" applyBorder="1" applyProtection="1"/>
    <xf numFmtId="0" fontId="4" fillId="0" borderId="1" xfId="0" applyFont="1" applyBorder="1" applyAlignment="1" applyProtection="1"/>
    <xf numFmtId="0" fontId="22" fillId="0" borderId="0" xfId="0" applyFont="1" applyBorder="1" applyProtection="1"/>
    <xf numFmtId="0" fontId="4" fillId="0" borderId="0" xfId="0" applyFont="1" applyBorder="1" applyAlignment="1" applyProtection="1"/>
    <xf numFmtId="0" fontId="4" fillId="0" borderId="0" xfId="0" applyFont="1" applyProtection="1"/>
    <xf numFmtId="167" fontId="25" fillId="0" borderId="46" xfId="3" applyNumberFormat="1" applyFont="1" applyBorder="1" applyProtection="1"/>
    <xf numFmtId="167" fontId="25" fillId="0" borderId="0" xfId="3" applyNumberFormat="1" applyFont="1" applyBorder="1" applyProtection="1"/>
    <xf numFmtId="167" fontId="25" fillId="0" borderId="66" xfId="3" applyNumberFormat="1" applyFont="1" applyBorder="1" applyProtection="1"/>
    <xf numFmtId="0" fontId="1" fillId="0" borderId="0" xfId="0" applyFont="1" applyBorder="1" applyProtection="1"/>
    <xf numFmtId="167" fontId="25" fillId="0" borderId="47" xfId="3" applyNumberFormat="1" applyFont="1" applyBorder="1" applyProtection="1"/>
    <xf numFmtId="167" fontId="25" fillId="0" borderId="67" xfId="3" applyNumberFormat="1" applyFont="1" applyBorder="1" applyProtection="1"/>
    <xf numFmtId="167" fontId="25" fillId="0" borderId="55" xfId="3" applyNumberFormat="1" applyFont="1" applyBorder="1" applyProtection="1"/>
    <xf numFmtId="167" fontId="25" fillId="0" borderId="24" xfId="3" applyNumberFormat="1" applyFont="1" applyBorder="1" applyProtection="1"/>
    <xf numFmtId="167" fontId="25" fillId="0" borderId="68" xfId="3" applyNumberFormat="1" applyFont="1" applyBorder="1" applyProtection="1"/>
    <xf numFmtId="0" fontId="1" fillId="0" borderId="24" xfId="0" applyFont="1" applyBorder="1" applyProtection="1"/>
    <xf numFmtId="167" fontId="25" fillId="0" borderId="52" xfId="3" applyNumberFormat="1" applyFont="1" applyBorder="1" applyProtection="1"/>
    <xf numFmtId="167" fontId="25" fillId="0" borderId="69" xfId="3" applyNumberFormat="1" applyFont="1" applyBorder="1" applyProtection="1"/>
    <xf numFmtId="167" fontId="25" fillId="0" borderId="70" xfId="3" applyNumberFormat="1" applyFont="1" applyBorder="1" applyProtection="1"/>
    <xf numFmtId="167" fontId="25" fillId="0" borderId="71" xfId="3" applyNumberFormat="1" applyFont="1" applyBorder="1" applyProtection="1"/>
    <xf numFmtId="167" fontId="25" fillId="0" borderId="72" xfId="3" applyNumberFormat="1" applyFont="1" applyBorder="1" applyProtection="1"/>
    <xf numFmtId="167" fontId="3" fillId="0" borderId="0" xfId="0" applyNumberFormat="1" applyFont="1" applyProtection="1"/>
    <xf numFmtId="0" fontId="25" fillId="0" borderId="0" xfId="0" applyFont="1" applyAlignment="1" applyProtection="1">
      <alignment vertical="center"/>
    </xf>
    <xf numFmtId="10" fontId="0" fillId="0" borderId="0" xfId="0" applyNumberFormat="1" applyFont="1" applyProtection="1"/>
    <xf numFmtId="0" fontId="25" fillId="0" borderId="0" xfId="0" applyFont="1" applyProtection="1"/>
    <xf numFmtId="9" fontId="0" fillId="0" borderId="0" xfId="0" applyNumberFormat="1" applyFont="1" applyProtection="1"/>
    <xf numFmtId="167" fontId="26" fillId="0" borderId="46" xfId="3" applyNumberFormat="1" applyFont="1" applyBorder="1" applyProtection="1"/>
    <xf numFmtId="168" fontId="24" fillId="0" borderId="65" xfId="3" applyNumberFormat="1" applyFont="1" applyBorder="1" applyAlignment="1" applyProtection="1">
      <alignment horizontal="right"/>
    </xf>
    <xf numFmtId="168" fontId="24" fillId="0" borderId="4" xfId="3" applyNumberFormat="1" applyFont="1" applyBorder="1" applyAlignment="1" applyProtection="1">
      <alignment horizontal="right"/>
    </xf>
    <xf numFmtId="168" fontId="24" fillId="0" borderId="49" xfId="3" applyNumberFormat="1" applyFont="1" applyBorder="1" applyAlignment="1" applyProtection="1">
      <alignment horizontal="right"/>
    </xf>
    <xf numFmtId="169" fontId="25" fillId="0" borderId="67" xfId="3" applyNumberFormat="1" applyFont="1" applyBorder="1" applyProtection="1"/>
    <xf numFmtId="169" fontId="25" fillId="0" borderId="15" xfId="3" applyNumberFormat="1" applyFont="1" applyBorder="1" applyProtection="1"/>
    <xf numFmtId="169" fontId="25" fillId="0" borderId="47" xfId="3" applyNumberFormat="1" applyFont="1" applyBorder="1" applyProtection="1"/>
    <xf numFmtId="167" fontId="25" fillId="0" borderId="19" xfId="3" applyNumberFormat="1" applyFont="1" applyBorder="1" applyProtection="1"/>
    <xf numFmtId="169" fontId="25" fillId="0" borderId="68" xfId="3" applyNumberFormat="1" applyFont="1" applyBorder="1" applyProtection="1"/>
    <xf numFmtId="169" fontId="25" fillId="0" borderId="14" xfId="3" applyNumberFormat="1" applyFont="1" applyBorder="1" applyProtection="1"/>
    <xf numFmtId="169" fontId="25" fillId="0" borderId="52" xfId="3" applyNumberFormat="1" applyFont="1" applyBorder="1" applyProtection="1"/>
    <xf numFmtId="167" fontId="25" fillId="0" borderId="36" xfId="3" applyNumberFormat="1" applyFont="1" applyBorder="1" applyProtection="1"/>
    <xf numFmtId="169" fontId="25" fillId="0" borderId="71" xfId="3" applyNumberFormat="1" applyFont="1" applyBorder="1" applyProtection="1"/>
    <xf numFmtId="169" fontId="25" fillId="0" borderId="37" xfId="3" applyNumberFormat="1" applyFont="1" applyBorder="1" applyProtection="1"/>
    <xf numFmtId="169" fontId="25" fillId="0" borderId="54" xfId="3" applyNumberFormat="1" applyFont="1" applyBorder="1" applyProtection="1"/>
    <xf numFmtId="167" fontId="26" fillId="0" borderId="0" xfId="3" applyNumberFormat="1" applyFont="1" applyProtection="1"/>
    <xf numFmtId="169" fontId="26" fillId="0" borderId="0" xfId="3" applyNumberFormat="1" applyFont="1" applyProtection="1"/>
    <xf numFmtId="167" fontId="25" fillId="0" borderId="65" xfId="3" applyNumberFormat="1" applyFont="1" applyBorder="1" applyProtection="1"/>
    <xf numFmtId="169" fontId="25" fillId="0" borderId="48" xfId="3" applyNumberFormat="1" applyFont="1" applyBorder="1" applyProtection="1"/>
    <xf numFmtId="169" fontId="25" fillId="0" borderId="49" xfId="3" applyNumberFormat="1" applyFont="1" applyBorder="1" applyProtection="1"/>
    <xf numFmtId="0" fontId="0" fillId="0" borderId="65" xfId="0" applyFont="1" applyBorder="1" applyProtection="1"/>
    <xf numFmtId="0" fontId="9" fillId="0" borderId="4" xfId="0" applyFont="1" applyBorder="1" applyAlignment="1" applyProtection="1">
      <alignment horizontal="center"/>
    </xf>
    <xf numFmtId="168" fontId="27" fillId="0" borderId="38" xfId="3" applyNumberFormat="1" applyFont="1" applyBorder="1" applyAlignment="1" applyProtection="1">
      <alignment horizontal="right"/>
    </xf>
    <xf numFmtId="168" fontId="24" fillId="0" borderId="48" xfId="3" applyNumberFormat="1" applyFont="1" applyBorder="1" applyAlignment="1" applyProtection="1">
      <alignment horizontal="right"/>
    </xf>
    <xf numFmtId="169" fontId="28" fillId="0" borderId="15" xfId="3" applyNumberFormat="1" applyFont="1" applyBorder="1" applyProtection="1"/>
    <xf numFmtId="169" fontId="25" fillId="0" borderId="0" xfId="3" applyNumberFormat="1" applyFont="1" applyBorder="1" applyProtection="1"/>
    <xf numFmtId="169" fontId="28" fillId="0" borderId="37" xfId="3" applyNumberFormat="1" applyFont="1" applyBorder="1" applyProtection="1"/>
    <xf numFmtId="169" fontId="25" fillId="0" borderId="1" xfId="3" applyNumberFormat="1" applyFont="1" applyBorder="1" applyProtection="1"/>
    <xf numFmtId="0" fontId="28" fillId="0" borderId="0" xfId="0" applyFont="1" applyAlignment="1" applyProtection="1">
      <alignment vertical="center"/>
    </xf>
    <xf numFmtId="0" fontId="22" fillId="0" borderId="0" xfId="0" applyFont="1" applyProtection="1"/>
    <xf numFmtId="0" fontId="29" fillId="0" borderId="0" xfId="0" applyFont="1" applyBorder="1" applyAlignment="1" applyProtection="1">
      <alignment horizontal="right"/>
    </xf>
    <xf numFmtId="0" fontId="5" fillId="0" borderId="0" xfId="0" applyFont="1" applyProtection="1"/>
    <xf numFmtId="0" fontId="23" fillId="0" borderId="0" xfId="0" applyFont="1" applyAlignment="1" applyProtection="1">
      <alignment horizontal="center"/>
    </xf>
    <xf numFmtId="0" fontId="0" fillId="0" borderId="0" xfId="0" applyFont="1" applyFill="1" applyBorder="1" applyProtection="1"/>
    <xf numFmtId="168" fontId="24" fillId="0" borderId="0" xfId="3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170" fontId="0" fillId="0" borderId="0" xfId="1" applyNumberFormat="1" applyFont="1" applyBorder="1" applyProtection="1"/>
    <xf numFmtId="171" fontId="0" fillId="0" borderId="0" xfId="0" applyNumberFormat="1" applyFont="1" applyFill="1" applyBorder="1" applyProtection="1"/>
    <xf numFmtId="170" fontId="5" fillId="0" borderId="0" xfId="1" applyNumberFormat="1" applyFont="1" applyFill="1" applyBorder="1" applyProtection="1"/>
    <xf numFmtId="170" fontId="31" fillId="0" borderId="0" xfId="1" applyNumberFormat="1" applyFont="1" applyBorder="1" applyProtection="1"/>
    <xf numFmtId="43" fontId="0" fillId="0" borderId="0" xfId="1" applyFont="1" applyBorder="1" applyProtection="1"/>
    <xf numFmtId="170" fontId="25" fillId="0" borderId="0" xfId="1" applyNumberFormat="1" applyFont="1" applyFill="1" applyBorder="1" applyAlignment="1" applyProtection="1"/>
    <xf numFmtId="10" fontId="0" fillId="0" borderId="0" xfId="2" applyNumberFormat="1" applyFont="1" applyBorder="1" applyProtection="1"/>
    <xf numFmtId="9" fontId="0" fillId="0" borderId="0" xfId="2" applyFont="1" applyProtection="1"/>
    <xf numFmtId="0" fontId="0" fillId="0" borderId="22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165" fontId="0" fillId="0" borderId="9" xfId="1" applyNumberFormat="1" applyFont="1" applyBorder="1" applyAlignment="1" applyProtection="1">
      <alignment horizontal="center"/>
    </xf>
    <xf numFmtId="165" fontId="0" fillId="0" borderId="14" xfId="1" applyNumberFormat="1" applyFont="1" applyBorder="1" applyAlignment="1" applyProtection="1">
      <alignment horizontal="center"/>
    </xf>
    <xf numFmtId="165" fontId="0" fillId="0" borderId="9" xfId="0" applyNumberFormat="1" applyFont="1" applyBorder="1" applyAlignment="1" applyProtection="1">
      <alignment horizontal="center"/>
    </xf>
    <xf numFmtId="165" fontId="0" fillId="0" borderId="15" xfId="0" applyNumberFormat="1" applyFont="1" applyBorder="1" applyAlignment="1" applyProtection="1">
      <alignment horizontal="center"/>
    </xf>
    <xf numFmtId="165" fontId="0" fillId="0" borderId="14" xfId="0" applyNumberFormat="1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0" fontId="0" fillId="0" borderId="29" xfId="0" applyFont="1" applyBorder="1" applyAlignment="1" applyProtection="1">
      <alignment horizontal="center"/>
    </xf>
    <xf numFmtId="165" fontId="0" fillId="0" borderId="12" xfId="1" applyNumberFormat="1" applyFont="1" applyBorder="1" applyAlignment="1" applyProtection="1">
      <alignment horizontal="center"/>
    </xf>
    <xf numFmtId="165" fontId="0" fillId="0" borderId="17" xfId="1" applyNumberFormat="1" applyFont="1" applyBorder="1" applyAlignment="1" applyProtection="1">
      <alignment horizontal="center"/>
    </xf>
    <xf numFmtId="165" fontId="0" fillId="0" borderId="19" xfId="1" applyNumberFormat="1" applyFont="1" applyBorder="1" applyAlignment="1" applyProtection="1">
      <alignment horizontal="center"/>
    </xf>
    <xf numFmtId="165" fontId="0" fillId="0" borderId="18" xfId="1" applyNumberFormat="1" applyFont="1" applyBorder="1" applyAlignment="1" applyProtection="1">
      <alignment horizontal="center"/>
    </xf>
    <xf numFmtId="0" fontId="0" fillId="0" borderId="20" xfId="0" applyFont="1" applyBorder="1" applyAlignment="1" applyProtection="1">
      <alignment horizontal="left" vertical="center"/>
    </xf>
    <xf numFmtId="0" fontId="0" fillId="0" borderId="23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/>
    </xf>
    <xf numFmtId="0" fontId="0" fillId="0" borderId="30" xfId="0" applyFont="1" applyBorder="1" applyAlignment="1" applyProtection="1">
      <alignment horizontal="center"/>
    </xf>
    <xf numFmtId="0" fontId="0" fillId="0" borderId="31" xfId="0" applyFont="1" applyBorder="1" applyAlignment="1" applyProtection="1">
      <alignment horizontal="center"/>
    </xf>
    <xf numFmtId="0" fontId="0" fillId="0" borderId="32" xfId="0" applyFont="1" applyBorder="1" applyAlignment="1" applyProtection="1">
      <alignment horizontal="center"/>
    </xf>
    <xf numFmtId="0" fontId="0" fillId="0" borderId="35" xfId="0" applyFont="1" applyBorder="1" applyAlignment="1" applyProtection="1">
      <alignment horizontal="left" vertical="center"/>
    </xf>
    <xf numFmtId="43" fontId="0" fillId="0" borderId="18" xfId="1" applyFont="1" applyBorder="1" applyAlignment="1" applyProtection="1">
      <alignment horizontal="center"/>
    </xf>
    <xf numFmtId="43" fontId="0" fillId="0" borderId="37" xfId="1" applyFont="1" applyBorder="1" applyAlignment="1" applyProtection="1">
      <alignment horizontal="center"/>
    </xf>
    <xf numFmtId="165" fontId="0" fillId="0" borderId="34" xfId="1" applyNumberFormat="1" applyFont="1" applyBorder="1" applyAlignment="1" applyProtection="1">
      <alignment horizontal="center" vertical="center"/>
    </xf>
    <xf numFmtId="165" fontId="0" fillId="0" borderId="29" xfId="1" applyNumberFormat="1" applyFont="1" applyBorder="1" applyAlignment="1" applyProtection="1">
      <alignment horizontal="center" vertical="center"/>
    </xf>
    <xf numFmtId="167" fontId="24" fillId="0" borderId="65" xfId="3" applyNumberFormat="1" applyFont="1" applyBorder="1" applyAlignment="1" applyProtection="1">
      <alignment horizontal="center"/>
    </xf>
    <xf numFmtId="167" fontId="24" fillId="0" borderId="48" xfId="3" applyNumberFormat="1" applyFont="1" applyBorder="1" applyAlignment="1" applyProtection="1">
      <alignment horizontal="center"/>
    </xf>
    <xf numFmtId="167" fontId="24" fillId="0" borderId="49" xfId="3" applyNumberFormat="1" applyFont="1" applyBorder="1" applyAlignment="1" applyProtection="1">
      <alignment horizontal="center"/>
    </xf>
    <xf numFmtId="167" fontId="24" fillId="0" borderId="73" xfId="3" applyNumberFormat="1" applyFont="1" applyBorder="1" applyAlignment="1" applyProtection="1">
      <alignment horizontal="center"/>
    </xf>
    <xf numFmtId="167" fontId="24" fillId="0" borderId="74" xfId="3" applyNumberFormat="1" applyFont="1" applyBorder="1" applyAlignment="1" applyProtection="1">
      <alignment horizontal="center"/>
    </xf>
    <xf numFmtId="167" fontId="24" fillId="0" borderId="75" xfId="3" applyNumberFormat="1" applyFont="1" applyBorder="1" applyAlignment="1" applyProtection="1">
      <alignment horizontal="center"/>
    </xf>
    <xf numFmtId="0" fontId="9" fillId="0" borderId="48" xfId="0" applyFont="1" applyBorder="1" applyAlignment="1" applyProtection="1">
      <alignment horizontal="center"/>
    </xf>
    <xf numFmtId="0" fontId="9" fillId="0" borderId="49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left"/>
    </xf>
  </cellXfs>
  <cellStyles count="4">
    <cellStyle name="Excel Built-in Normal" xfId="3"/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A10584"/>
  <sheetViews>
    <sheetView showGridLines="0" tabSelected="1" workbookViewId="0">
      <selection activeCell="B1" sqref="B1"/>
    </sheetView>
  </sheetViews>
  <sheetFormatPr baseColWidth="10" defaultColWidth="8.85546875" defaultRowHeight="15" x14ac:dyDescent="0.25"/>
  <cols>
    <col min="1" max="1" width="1.5703125" style="2" customWidth="1"/>
    <col min="2" max="2" width="48.28515625" style="38" customWidth="1"/>
    <col min="3" max="3" width="23.28515625" style="38" customWidth="1"/>
    <col min="4" max="4" width="18.7109375" style="38" customWidth="1"/>
    <col min="5" max="5" width="17.28515625" style="38" bestFit="1" customWidth="1"/>
    <col min="6" max="7" width="14" style="38" bestFit="1" customWidth="1"/>
    <col min="8" max="8" width="15.140625" style="38" bestFit="1" customWidth="1"/>
    <col min="9" max="417" width="8.85546875" style="2"/>
    <col min="418" max="16384" width="8.85546875" style="38"/>
  </cols>
  <sheetData>
    <row r="1" spans="2:8" s="2" customFormat="1" ht="19.5" thickBot="1" x14ac:dyDescent="0.35">
      <c r="B1" s="66" t="s">
        <v>58</v>
      </c>
      <c r="C1" s="1"/>
      <c r="D1" s="1"/>
      <c r="E1" s="1"/>
      <c r="F1" s="1"/>
      <c r="G1" s="1"/>
      <c r="H1" s="1"/>
    </row>
    <row r="2" spans="2:8" s="2" customFormat="1" ht="18.75" x14ac:dyDescent="0.3">
      <c r="B2" s="67"/>
      <c r="C2" s="62"/>
      <c r="D2" s="62"/>
      <c r="E2" s="62"/>
      <c r="F2" s="62"/>
      <c r="G2" s="62"/>
      <c r="H2" s="62"/>
    </row>
    <row r="3" spans="2:8" s="2" customFormat="1" x14ac:dyDescent="0.25"/>
    <row r="4" spans="2:8" s="2" customFormat="1" x14ac:dyDescent="0.25">
      <c r="B4" s="2" t="s">
        <v>0</v>
      </c>
    </row>
    <row r="5" spans="2:8" s="2" customFormat="1" ht="8.25" customHeight="1" x14ac:dyDescent="0.25"/>
    <row r="6" spans="2:8" s="2" customFormat="1" x14ac:dyDescent="0.25">
      <c r="B6" s="2" t="s">
        <v>99</v>
      </c>
    </row>
    <row r="7" spans="2:8" s="2" customFormat="1" ht="6" customHeight="1" thickBot="1" x14ac:dyDescent="0.3"/>
    <row r="8" spans="2:8" s="2" customFormat="1" ht="15.75" thickBot="1" x14ac:dyDescent="0.3">
      <c r="B8" s="3"/>
      <c r="C8" s="4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6" t="s">
        <v>6</v>
      </c>
    </row>
    <row r="9" spans="2:8" s="2" customFormat="1" x14ac:dyDescent="0.25">
      <c r="B9" s="7" t="s">
        <v>7</v>
      </c>
      <c r="C9" s="8">
        <v>2000000</v>
      </c>
      <c r="D9" s="9"/>
      <c r="E9" s="9"/>
      <c r="F9" s="202"/>
      <c r="G9" s="204"/>
      <c r="H9" s="207"/>
    </row>
    <row r="10" spans="2:8" s="2" customFormat="1" x14ac:dyDescent="0.25">
      <c r="B10" s="10" t="s">
        <v>8</v>
      </c>
      <c r="C10" s="210"/>
      <c r="D10" s="11">
        <v>750000</v>
      </c>
      <c r="E10" s="11">
        <v>500000</v>
      </c>
      <c r="F10" s="203"/>
      <c r="G10" s="205"/>
      <c r="H10" s="208"/>
    </row>
    <row r="11" spans="2:8" s="2" customFormat="1" x14ac:dyDescent="0.25">
      <c r="B11" s="10" t="s">
        <v>9</v>
      </c>
      <c r="C11" s="211"/>
      <c r="D11" s="213"/>
      <c r="E11" s="213"/>
      <c r="F11" s="11">
        <v>337500</v>
      </c>
      <c r="G11" s="206"/>
      <c r="H11" s="208"/>
    </row>
    <row r="12" spans="2:8" s="2" customFormat="1" x14ac:dyDescent="0.25">
      <c r="B12" s="10" t="s">
        <v>10</v>
      </c>
      <c r="C12" s="212"/>
      <c r="D12" s="203"/>
      <c r="E12" s="203"/>
      <c r="F12" s="11"/>
      <c r="G12" s="11">
        <v>2500000</v>
      </c>
      <c r="H12" s="208"/>
    </row>
    <row r="13" spans="2:8" s="2" customFormat="1" x14ac:dyDescent="0.25">
      <c r="B13" s="214" t="s">
        <v>100</v>
      </c>
      <c r="C13" s="12">
        <v>2000000</v>
      </c>
      <c r="D13" s="13">
        <v>1500000</v>
      </c>
      <c r="E13" s="14">
        <v>50000</v>
      </c>
      <c r="F13" s="200" t="s">
        <v>11</v>
      </c>
      <c r="G13" s="216"/>
      <c r="H13" s="208"/>
    </row>
    <row r="14" spans="2:8" s="2" customFormat="1" x14ac:dyDescent="0.25">
      <c r="B14" s="215"/>
      <c r="C14" s="15" t="s">
        <v>101</v>
      </c>
      <c r="D14" s="16" t="s">
        <v>102</v>
      </c>
      <c r="E14" s="17" t="s">
        <v>13</v>
      </c>
      <c r="F14" s="201" t="s">
        <v>103</v>
      </c>
      <c r="G14" s="217"/>
      <c r="H14" s="208"/>
    </row>
    <row r="15" spans="2:8" s="2" customFormat="1" ht="15.75" thickBot="1" x14ac:dyDescent="0.3">
      <c r="B15" s="18" t="s">
        <v>98</v>
      </c>
      <c r="C15" s="19">
        <f>C9/C13</f>
        <v>1</v>
      </c>
      <c r="D15" s="20">
        <f>D10/D13</f>
        <v>0.5</v>
      </c>
      <c r="E15" s="21">
        <f>E10/E13</f>
        <v>10</v>
      </c>
      <c r="F15" s="20">
        <f>F11/(C9+C13+D10+D13+E10)</f>
        <v>0.05</v>
      </c>
      <c r="G15" s="22"/>
      <c r="H15" s="209"/>
    </row>
    <row r="16" spans="2:8" s="2" customFormat="1" ht="18.75" customHeight="1" x14ac:dyDescent="0.25">
      <c r="B16" s="23" t="s">
        <v>14</v>
      </c>
      <c r="C16" s="218"/>
      <c r="D16" s="219"/>
      <c r="E16" s="219"/>
      <c r="F16" s="219"/>
      <c r="G16" s="219"/>
      <c r="H16" s="220"/>
    </row>
    <row r="17" spans="2:8" s="2" customFormat="1" x14ac:dyDescent="0.25">
      <c r="B17" s="214" t="s">
        <v>15</v>
      </c>
      <c r="C17" s="24">
        <v>1700000</v>
      </c>
      <c r="D17" s="13">
        <v>1300000</v>
      </c>
      <c r="E17" s="13">
        <v>45000</v>
      </c>
      <c r="F17" s="222"/>
      <c r="G17" s="222"/>
      <c r="H17" s="224">
        <v>10000000</v>
      </c>
    </row>
    <row r="18" spans="2:8" s="2" customFormat="1" ht="15.75" thickBot="1" x14ac:dyDescent="0.3">
      <c r="B18" s="221"/>
      <c r="C18" s="25" t="str">
        <f>C14</f>
        <v>Materialeinzelkosten (€)</v>
      </c>
      <c r="D18" s="26" t="str">
        <f t="shared" ref="D18:E18" si="0">D14</f>
        <v>Fertigungslöhne (€)</v>
      </c>
      <c r="E18" s="26" t="str">
        <f t="shared" si="0"/>
        <v>Anzahl Aufdrucke</v>
      </c>
      <c r="F18" s="223"/>
      <c r="G18" s="223"/>
      <c r="H18" s="225"/>
    </row>
    <row r="19" spans="2:8" s="2" customFormat="1" ht="20.25" customHeight="1" x14ac:dyDescent="0.25"/>
    <row r="20" spans="2:8" s="2" customFormat="1" x14ac:dyDescent="0.25">
      <c r="B20" s="2" t="s">
        <v>16</v>
      </c>
    </row>
    <row r="21" spans="2:8" s="2" customFormat="1" x14ac:dyDescent="0.25">
      <c r="B21" s="2" t="s">
        <v>104</v>
      </c>
    </row>
    <row r="22" spans="2:8" s="2" customFormat="1" ht="6" customHeight="1" thickBot="1" x14ac:dyDescent="0.3"/>
    <row r="23" spans="2:8" s="2" customFormat="1" ht="15.75" thickBot="1" x14ac:dyDescent="0.3">
      <c r="B23" s="7"/>
      <c r="C23" s="27" t="str">
        <f>C8</f>
        <v>Zuschneiderei</v>
      </c>
      <c r="D23" s="5" t="str">
        <f>D8</f>
        <v>Näherei</v>
      </c>
      <c r="E23" s="5" t="str">
        <f>E8</f>
        <v>Aufdruckerei</v>
      </c>
      <c r="F23" s="28"/>
      <c r="G23" s="28"/>
      <c r="H23" s="6" t="str">
        <f>H8</f>
        <v>Erlöse</v>
      </c>
    </row>
    <row r="24" spans="2:8" s="2" customFormat="1" x14ac:dyDescent="0.25">
      <c r="B24" s="10" t="s">
        <v>17</v>
      </c>
      <c r="C24" s="29">
        <v>100000</v>
      </c>
      <c r="D24" s="9">
        <v>180000</v>
      </c>
      <c r="E24" s="9">
        <v>2000</v>
      </c>
      <c r="F24" s="9"/>
      <c r="G24" s="9"/>
      <c r="H24" s="30">
        <v>550000</v>
      </c>
    </row>
    <row r="25" spans="2:8" s="2" customFormat="1" ht="15.75" thickBot="1" x14ac:dyDescent="0.3">
      <c r="B25" s="18" t="s">
        <v>18</v>
      </c>
      <c r="C25" s="31">
        <v>200000</v>
      </c>
      <c r="D25" s="21">
        <v>200000</v>
      </c>
      <c r="E25" s="21">
        <v>2000</v>
      </c>
      <c r="F25" s="21"/>
      <c r="G25" s="21"/>
      <c r="H25" s="32">
        <v>800000</v>
      </c>
    </row>
    <row r="26" spans="2:8" s="2" customFormat="1" x14ac:dyDescent="0.25"/>
    <row r="27" spans="2:8" s="2" customFormat="1" x14ac:dyDescent="0.25">
      <c r="B27" s="33"/>
    </row>
    <row r="28" spans="2:8" s="2" customFormat="1" x14ac:dyDescent="0.25">
      <c r="B28" s="34"/>
    </row>
    <row r="29" spans="2:8" s="2" customFormat="1" ht="15.75" thickBot="1" x14ac:dyDescent="0.3"/>
    <row r="30" spans="2:8" x14ac:dyDescent="0.25">
      <c r="B30" s="35" t="s">
        <v>19</v>
      </c>
      <c r="C30" s="36"/>
      <c r="D30" s="36"/>
      <c r="E30" s="36"/>
      <c r="F30" s="36"/>
      <c r="G30" s="36"/>
      <c r="H30" s="37" t="s">
        <v>20</v>
      </c>
    </row>
    <row r="31" spans="2:8" x14ac:dyDescent="0.25">
      <c r="B31" s="39" t="s">
        <v>21</v>
      </c>
      <c r="C31" s="40"/>
      <c r="D31" s="40"/>
      <c r="E31" s="40"/>
      <c r="F31" s="40"/>
      <c r="G31" s="40"/>
      <c r="H31" s="41"/>
    </row>
    <row r="32" spans="2:8" x14ac:dyDescent="0.25">
      <c r="B32" s="64" t="s">
        <v>54</v>
      </c>
      <c r="C32" s="56"/>
      <c r="D32" s="56"/>
      <c r="E32" s="56"/>
      <c r="F32" s="56"/>
      <c r="G32" s="56"/>
      <c r="H32" s="58"/>
    </row>
    <row r="33" spans="2:8" x14ac:dyDescent="0.25">
      <c r="B33" s="57"/>
      <c r="C33" s="56"/>
      <c r="D33" s="56"/>
      <c r="E33" s="56"/>
      <c r="F33" s="56"/>
      <c r="G33" s="56"/>
      <c r="H33" s="58"/>
    </row>
    <row r="34" spans="2:8" x14ac:dyDescent="0.25">
      <c r="B34" s="57"/>
      <c r="C34" s="56"/>
      <c r="D34" s="56"/>
      <c r="E34" s="56"/>
      <c r="F34" s="56"/>
      <c r="G34" s="56"/>
      <c r="H34" s="58"/>
    </row>
    <row r="35" spans="2:8" x14ac:dyDescent="0.25">
      <c r="B35" s="57"/>
      <c r="C35" s="56"/>
      <c r="D35" s="56"/>
      <c r="E35" s="56"/>
      <c r="F35" s="56"/>
      <c r="G35" s="56"/>
      <c r="H35" s="58"/>
    </row>
    <row r="36" spans="2:8" x14ac:dyDescent="0.25">
      <c r="B36" s="57"/>
      <c r="C36" s="56"/>
      <c r="D36" s="56"/>
      <c r="E36" s="56"/>
      <c r="F36" s="56"/>
      <c r="G36" s="56"/>
      <c r="H36" s="58"/>
    </row>
    <row r="37" spans="2:8" x14ac:dyDescent="0.25">
      <c r="B37" s="57"/>
      <c r="C37" s="56"/>
      <c r="D37" s="56"/>
      <c r="E37" s="56"/>
      <c r="F37" s="56"/>
      <c r="G37" s="56"/>
      <c r="H37" s="58"/>
    </row>
    <row r="38" spans="2:8" x14ac:dyDescent="0.25">
      <c r="B38" s="57"/>
      <c r="C38" s="56"/>
      <c r="D38" s="56"/>
      <c r="E38" s="56"/>
      <c r="F38" s="56"/>
      <c r="G38" s="56"/>
      <c r="H38" s="58"/>
    </row>
    <row r="39" spans="2:8" x14ac:dyDescent="0.25">
      <c r="B39" s="57"/>
      <c r="C39" s="56"/>
      <c r="D39" s="56"/>
      <c r="E39" s="56"/>
      <c r="F39" s="56"/>
      <c r="G39" s="56"/>
      <c r="H39" s="58"/>
    </row>
    <row r="40" spans="2:8" x14ac:dyDescent="0.25">
      <c r="B40" s="57"/>
      <c r="C40" s="56"/>
      <c r="D40" s="56"/>
      <c r="E40" s="56"/>
      <c r="F40" s="56"/>
      <c r="G40" s="56"/>
      <c r="H40" s="58"/>
    </row>
    <row r="41" spans="2:8" x14ac:dyDescent="0.25">
      <c r="B41" s="57"/>
      <c r="C41" s="56"/>
      <c r="D41" s="56"/>
      <c r="E41" s="56"/>
      <c r="F41" s="56"/>
      <c r="G41" s="56"/>
      <c r="H41" s="58"/>
    </row>
    <row r="42" spans="2:8" x14ac:dyDescent="0.25">
      <c r="B42" s="57"/>
      <c r="C42" s="56"/>
      <c r="D42" s="56"/>
      <c r="E42" s="56"/>
      <c r="F42" s="56"/>
      <c r="G42" s="56"/>
      <c r="H42" s="58"/>
    </row>
    <row r="43" spans="2:8" x14ac:dyDescent="0.25">
      <c r="B43" s="57"/>
      <c r="C43" s="56"/>
      <c r="D43" s="56"/>
      <c r="E43" s="56"/>
      <c r="F43" s="56"/>
      <c r="G43" s="56"/>
      <c r="H43" s="58"/>
    </row>
    <row r="44" spans="2:8" x14ac:dyDescent="0.25">
      <c r="B44" s="57"/>
      <c r="C44" s="56"/>
      <c r="D44" s="56"/>
      <c r="E44" s="56"/>
      <c r="F44" s="56"/>
      <c r="G44" s="56"/>
      <c r="H44" s="58"/>
    </row>
    <row r="45" spans="2:8" x14ac:dyDescent="0.25">
      <c r="B45" s="57"/>
      <c r="C45" s="56"/>
      <c r="D45" s="56"/>
      <c r="E45" s="56"/>
      <c r="F45" s="56"/>
      <c r="G45" s="56"/>
      <c r="H45" s="58"/>
    </row>
    <row r="46" spans="2:8" ht="15.75" thickBot="1" x14ac:dyDescent="0.3">
      <c r="B46" s="59"/>
      <c r="C46" s="60"/>
      <c r="D46" s="60"/>
      <c r="E46" s="60"/>
      <c r="F46" s="60"/>
      <c r="G46" s="60"/>
      <c r="H46" s="61"/>
    </row>
    <row r="47" spans="2:8" s="2" customFormat="1" x14ac:dyDescent="0.25">
      <c r="B47" s="42"/>
      <c r="C47" s="42"/>
      <c r="D47" s="43"/>
      <c r="E47" s="44"/>
    </row>
    <row r="48" spans="2:8" s="2" customFormat="1" x14ac:dyDescent="0.25">
      <c r="B48" s="42"/>
      <c r="C48" s="42"/>
      <c r="D48" s="43"/>
      <c r="E48" s="44"/>
    </row>
    <row r="49" spans="1:417" s="2" customFormat="1" ht="15.75" thickBot="1" x14ac:dyDescent="0.3">
      <c r="B49" s="42"/>
      <c r="C49" s="42"/>
      <c r="D49" s="43"/>
      <c r="E49" s="44"/>
    </row>
    <row r="50" spans="1:417" x14ac:dyDescent="0.25">
      <c r="B50" s="35" t="s">
        <v>22</v>
      </c>
      <c r="C50" s="36"/>
      <c r="D50" s="50"/>
      <c r="E50" s="36"/>
      <c r="F50" s="36"/>
      <c r="G50" s="36"/>
      <c r="H50" s="37" t="s">
        <v>23</v>
      </c>
    </row>
    <row r="51" spans="1:417" x14ac:dyDescent="0.25">
      <c r="B51" s="39" t="s">
        <v>24</v>
      </c>
      <c r="C51" s="40"/>
      <c r="D51" s="45"/>
      <c r="E51" s="40"/>
      <c r="F51" s="40"/>
      <c r="G51" s="40"/>
      <c r="H51" s="41"/>
      <c r="I51" s="44"/>
    </row>
    <row r="52" spans="1:417" s="46" customFormat="1" x14ac:dyDescent="0.25">
      <c r="A52" s="65"/>
      <c r="B52" s="64" t="s">
        <v>54</v>
      </c>
      <c r="C52" s="56"/>
      <c r="D52" s="56"/>
      <c r="E52" s="56"/>
      <c r="F52" s="56"/>
      <c r="G52" s="56"/>
      <c r="H52" s="58"/>
      <c r="I52" s="68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  <c r="HQ52" s="65"/>
      <c r="HR52" s="65"/>
      <c r="HS52" s="65"/>
      <c r="HT52" s="65"/>
      <c r="HU52" s="65"/>
      <c r="HV52" s="65"/>
      <c r="HW52" s="65"/>
      <c r="HX52" s="65"/>
      <c r="HY52" s="65"/>
      <c r="HZ52" s="65"/>
      <c r="IA52" s="65"/>
      <c r="IB52" s="65"/>
      <c r="IC52" s="65"/>
      <c r="ID52" s="65"/>
      <c r="IE52" s="65"/>
      <c r="IF52" s="65"/>
      <c r="IG52" s="65"/>
      <c r="IH52" s="65"/>
      <c r="II52" s="65"/>
      <c r="IJ52" s="65"/>
      <c r="IK52" s="65"/>
      <c r="IL52" s="65"/>
      <c r="IM52" s="65"/>
      <c r="IN52" s="65"/>
      <c r="IO52" s="65"/>
      <c r="IP52" s="65"/>
      <c r="IQ52" s="65"/>
      <c r="IR52" s="65"/>
      <c r="IS52" s="65"/>
      <c r="IT52" s="65"/>
      <c r="IU52" s="65"/>
      <c r="IV52" s="65"/>
      <c r="IW52" s="65"/>
      <c r="IX52" s="65"/>
      <c r="IY52" s="65"/>
      <c r="IZ52" s="65"/>
      <c r="JA52" s="65"/>
      <c r="JB52" s="65"/>
      <c r="JC52" s="65"/>
      <c r="JD52" s="65"/>
      <c r="JE52" s="65"/>
      <c r="JF52" s="65"/>
      <c r="JG52" s="65"/>
      <c r="JH52" s="65"/>
      <c r="JI52" s="65"/>
      <c r="JJ52" s="65"/>
      <c r="JK52" s="65"/>
      <c r="JL52" s="65"/>
      <c r="JM52" s="65"/>
      <c r="JN52" s="65"/>
      <c r="JO52" s="65"/>
      <c r="JP52" s="65"/>
      <c r="JQ52" s="65"/>
      <c r="JR52" s="65"/>
      <c r="JS52" s="65"/>
      <c r="JT52" s="65"/>
      <c r="JU52" s="65"/>
      <c r="JV52" s="65"/>
      <c r="JW52" s="65"/>
      <c r="JX52" s="65"/>
      <c r="JY52" s="65"/>
      <c r="JZ52" s="65"/>
      <c r="KA52" s="65"/>
      <c r="KB52" s="65"/>
      <c r="KC52" s="65"/>
      <c r="KD52" s="65"/>
      <c r="KE52" s="65"/>
      <c r="KF52" s="65"/>
      <c r="KG52" s="65"/>
      <c r="KH52" s="65"/>
      <c r="KI52" s="65"/>
      <c r="KJ52" s="65"/>
      <c r="KK52" s="65"/>
      <c r="KL52" s="65"/>
      <c r="KM52" s="65"/>
      <c r="KN52" s="65"/>
      <c r="KO52" s="65"/>
      <c r="KP52" s="65"/>
      <c r="KQ52" s="65"/>
      <c r="KR52" s="65"/>
      <c r="KS52" s="65"/>
      <c r="KT52" s="65"/>
      <c r="KU52" s="65"/>
      <c r="KV52" s="65"/>
      <c r="KW52" s="65"/>
      <c r="KX52" s="65"/>
      <c r="KY52" s="65"/>
      <c r="KZ52" s="65"/>
      <c r="LA52" s="65"/>
      <c r="LB52" s="65"/>
      <c r="LC52" s="65"/>
      <c r="LD52" s="65"/>
      <c r="LE52" s="65"/>
      <c r="LF52" s="65"/>
      <c r="LG52" s="65"/>
      <c r="LH52" s="65"/>
      <c r="LI52" s="65"/>
      <c r="LJ52" s="65"/>
      <c r="LK52" s="65"/>
      <c r="LL52" s="65"/>
      <c r="LM52" s="65"/>
      <c r="LN52" s="65"/>
      <c r="LO52" s="65"/>
      <c r="LP52" s="65"/>
      <c r="LQ52" s="65"/>
      <c r="LR52" s="65"/>
      <c r="LS52" s="65"/>
      <c r="LT52" s="65"/>
      <c r="LU52" s="65"/>
      <c r="LV52" s="65"/>
      <c r="LW52" s="65"/>
      <c r="LX52" s="65"/>
      <c r="LY52" s="65"/>
      <c r="LZ52" s="65"/>
      <c r="MA52" s="65"/>
      <c r="MB52" s="65"/>
      <c r="MC52" s="65"/>
      <c r="MD52" s="65"/>
      <c r="ME52" s="65"/>
      <c r="MF52" s="65"/>
      <c r="MG52" s="65"/>
      <c r="MH52" s="65"/>
      <c r="MI52" s="65"/>
      <c r="MJ52" s="65"/>
      <c r="MK52" s="65"/>
      <c r="ML52" s="65"/>
      <c r="MM52" s="65"/>
      <c r="MN52" s="65"/>
      <c r="MO52" s="65"/>
      <c r="MP52" s="65"/>
      <c r="MQ52" s="65"/>
      <c r="MR52" s="65"/>
      <c r="MS52" s="65"/>
      <c r="MT52" s="65"/>
      <c r="MU52" s="65"/>
      <c r="MV52" s="65"/>
      <c r="MW52" s="65"/>
      <c r="MX52" s="65"/>
      <c r="MY52" s="65"/>
      <c r="MZ52" s="65"/>
      <c r="NA52" s="65"/>
      <c r="NB52" s="65"/>
      <c r="NC52" s="65"/>
      <c r="ND52" s="65"/>
      <c r="NE52" s="65"/>
      <c r="NF52" s="65"/>
      <c r="NG52" s="65"/>
      <c r="NH52" s="65"/>
      <c r="NI52" s="65"/>
      <c r="NJ52" s="65"/>
      <c r="NK52" s="65"/>
      <c r="NL52" s="65"/>
      <c r="NM52" s="65"/>
      <c r="NN52" s="65"/>
      <c r="NO52" s="65"/>
      <c r="NP52" s="65"/>
      <c r="NQ52" s="65"/>
      <c r="NR52" s="65"/>
      <c r="NS52" s="65"/>
      <c r="NT52" s="65"/>
      <c r="NU52" s="65"/>
      <c r="NV52" s="65"/>
      <c r="NW52" s="65"/>
      <c r="NX52" s="65"/>
      <c r="NY52" s="65"/>
      <c r="NZ52" s="65"/>
      <c r="OA52" s="65"/>
      <c r="OB52" s="65"/>
      <c r="OC52" s="65"/>
      <c r="OD52" s="65"/>
      <c r="OE52" s="65"/>
      <c r="OF52" s="65"/>
      <c r="OG52" s="65"/>
      <c r="OH52" s="65"/>
      <c r="OI52" s="65"/>
      <c r="OJ52" s="65"/>
      <c r="OK52" s="65"/>
      <c r="OL52" s="65"/>
      <c r="OM52" s="65"/>
      <c r="ON52" s="65"/>
      <c r="OO52" s="65"/>
      <c r="OP52" s="65"/>
      <c r="OQ52" s="65"/>
      <c r="OR52" s="65"/>
      <c r="OS52" s="65"/>
      <c r="OT52" s="65"/>
      <c r="OU52" s="65"/>
      <c r="OV52" s="65"/>
      <c r="OW52" s="65"/>
      <c r="OX52" s="65"/>
      <c r="OY52" s="65"/>
      <c r="OZ52" s="65"/>
      <c r="PA52" s="65"/>
    </row>
    <row r="53" spans="1:417" x14ac:dyDescent="0.25">
      <c r="B53" s="57"/>
      <c r="C53" s="56"/>
      <c r="D53" s="56"/>
      <c r="E53" s="56"/>
      <c r="F53" s="56"/>
      <c r="G53" s="56"/>
      <c r="H53" s="58"/>
    </row>
    <row r="54" spans="1:417" x14ac:dyDescent="0.25">
      <c r="B54" s="57"/>
      <c r="C54" s="56"/>
      <c r="D54" s="56"/>
      <c r="E54" s="56"/>
      <c r="F54" s="56"/>
      <c r="G54" s="56"/>
      <c r="H54" s="58"/>
    </row>
    <row r="55" spans="1:417" x14ac:dyDescent="0.25">
      <c r="B55" s="57"/>
      <c r="C55" s="56"/>
      <c r="D55" s="56"/>
      <c r="E55" s="56"/>
      <c r="F55" s="56"/>
      <c r="G55" s="56"/>
      <c r="H55" s="58"/>
    </row>
    <row r="56" spans="1:417" x14ac:dyDescent="0.25">
      <c r="B56" s="57"/>
      <c r="C56" s="56"/>
      <c r="D56" s="56"/>
      <c r="E56" s="56"/>
      <c r="F56" s="56"/>
      <c r="G56" s="56"/>
      <c r="H56" s="58"/>
    </row>
    <row r="57" spans="1:417" x14ac:dyDescent="0.25">
      <c r="B57" s="57"/>
      <c r="C57" s="56"/>
      <c r="D57" s="56"/>
      <c r="E57" s="56"/>
      <c r="F57" s="56"/>
      <c r="G57" s="56"/>
      <c r="H57" s="58"/>
    </row>
    <row r="58" spans="1:417" x14ac:dyDescent="0.25">
      <c r="B58" s="57"/>
      <c r="C58" s="56"/>
      <c r="D58" s="56"/>
      <c r="E58" s="56"/>
      <c r="F58" s="56"/>
      <c r="G58" s="56"/>
      <c r="H58" s="58"/>
    </row>
    <row r="59" spans="1:417" x14ac:dyDescent="0.25">
      <c r="B59" s="57"/>
      <c r="C59" s="56"/>
      <c r="D59" s="56"/>
      <c r="E59" s="56"/>
      <c r="F59" s="56"/>
      <c r="G59" s="56"/>
      <c r="H59" s="58"/>
    </row>
    <row r="60" spans="1:417" x14ac:dyDescent="0.25">
      <c r="B60" s="57"/>
      <c r="C60" s="56"/>
      <c r="D60" s="56"/>
      <c r="E60" s="56"/>
      <c r="F60" s="56"/>
      <c r="G60" s="56"/>
      <c r="H60" s="58"/>
    </row>
    <row r="61" spans="1:417" x14ac:dyDescent="0.25">
      <c r="B61" s="57"/>
      <c r="C61" s="56"/>
      <c r="D61" s="56"/>
      <c r="E61" s="56"/>
      <c r="F61" s="56"/>
      <c r="G61" s="56"/>
      <c r="H61" s="58"/>
    </row>
    <row r="62" spans="1:417" x14ac:dyDescent="0.25">
      <c r="B62" s="57"/>
      <c r="C62" s="56"/>
      <c r="D62" s="56"/>
      <c r="E62" s="56"/>
      <c r="F62" s="56"/>
      <c r="G62" s="56"/>
      <c r="H62" s="58"/>
    </row>
    <row r="63" spans="1:417" x14ac:dyDescent="0.25">
      <c r="B63" s="57"/>
      <c r="C63" s="56"/>
      <c r="D63" s="56"/>
      <c r="E63" s="56"/>
      <c r="F63" s="56"/>
      <c r="G63" s="56"/>
      <c r="H63" s="58"/>
    </row>
    <row r="64" spans="1:417" x14ac:dyDescent="0.25">
      <c r="B64" s="57"/>
      <c r="C64" s="56"/>
      <c r="D64" s="56"/>
      <c r="E64" s="56"/>
      <c r="F64" s="56"/>
      <c r="G64" s="56"/>
      <c r="H64" s="58"/>
    </row>
    <row r="65" spans="2:9" x14ac:dyDescent="0.25">
      <c r="B65" s="57"/>
      <c r="C65" s="56"/>
      <c r="D65" s="56"/>
      <c r="E65" s="56"/>
      <c r="F65" s="56"/>
      <c r="G65" s="56"/>
      <c r="H65" s="58"/>
    </row>
    <row r="66" spans="2:9" x14ac:dyDescent="0.25">
      <c r="B66" s="57"/>
      <c r="C66" s="56"/>
      <c r="D66" s="56"/>
      <c r="E66" s="56"/>
      <c r="F66" s="56"/>
      <c r="G66" s="56"/>
      <c r="H66" s="58"/>
    </row>
    <row r="67" spans="2:9" x14ac:dyDescent="0.25">
      <c r="B67" s="57"/>
      <c r="C67" s="56"/>
      <c r="D67" s="56"/>
      <c r="E67" s="56"/>
      <c r="F67" s="56"/>
      <c r="G67" s="56"/>
      <c r="H67" s="58"/>
    </row>
    <row r="68" spans="2:9" x14ac:dyDescent="0.25">
      <c r="B68" s="57"/>
      <c r="C68" s="56"/>
      <c r="D68" s="56"/>
      <c r="E68" s="56"/>
      <c r="F68" s="56"/>
      <c r="G68" s="56"/>
      <c r="H68" s="58"/>
    </row>
    <row r="69" spans="2:9" x14ac:dyDescent="0.25">
      <c r="B69" s="57"/>
      <c r="C69" s="56"/>
      <c r="D69" s="56"/>
      <c r="E69" s="56"/>
      <c r="F69" s="56"/>
      <c r="G69" s="56"/>
      <c r="H69" s="58"/>
    </row>
    <row r="70" spans="2:9" x14ac:dyDescent="0.25">
      <c r="B70" s="57"/>
      <c r="C70" s="56"/>
      <c r="D70" s="56"/>
      <c r="E70" s="56"/>
      <c r="F70" s="56"/>
      <c r="G70" s="56"/>
      <c r="H70" s="58"/>
    </row>
    <row r="71" spans="2:9" ht="15" customHeight="1" x14ac:dyDescent="0.25">
      <c r="B71" s="57"/>
      <c r="C71" s="56"/>
      <c r="D71" s="56"/>
      <c r="E71" s="56"/>
      <c r="F71" s="56"/>
      <c r="G71" s="56"/>
      <c r="H71" s="58"/>
    </row>
    <row r="72" spans="2:9" ht="15" customHeight="1" x14ac:dyDescent="0.25">
      <c r="B72" s="57"/>
      <c r="C72" s="56"/>
      <c r="D72" s="56"/>
      <c r="E72" s="56"/>
      <c r="F72" s="56"/>
      <c r="G72" s="56"/>
      <c r="H72" s="58"/>
    </row>
    <row r="73" spans="2:9" ht="15" customHeight="1" x14ac:dyDescent="0.25">
      <c r="B73" s="57"/>
      <c r="C73" s="56"/>
      <c r="D73" s="56"/>
      <c r="E73" s="56"/>
      <c r="F73" s="56"/>
      <c r="G73" s="56"/>
      <c r="H73" s="58"/>
    </row>
    <row r="74" spans="2:9" x14ac:dyDescent="0.25">
      <c r="B74" s="57"/>
      <c r="C74" s="56"/>
      <c r="D74" s="56"/>
      <c r="E74" s="56"/>
      <c r="F74" s="56"/>
      <c r="G74" s="56"/>
      <c r="H74" s="58"/>
    </row>
    <row r="75" spans="2:9" x14ac:dyDescent="0.25">
      <c r="B75" s="57"/>
      <c r="C75" s="56"/>
      <c r="D75" s="56"/>
      <c r="E75" s="56"/>
      <c r="F75" s="56"/>
      <c r="G75" s="56"/>
      <c r="H75" s="58"/>
    </row>
    <row r="76" spans="2:9" x14ac:dyDescent="0.25">
      <c r="B76" s="57"/>
      <c r="C76" s="56"/>
      <c r="D76" s="56"/>
      <c r="E76" s="56"/>
      <c r="F76" s="56"/>
      <c r="G76" s="56"/>
      <c r="H76" s="58"/>
    </row>
    <row r="77" spans="2:9" ht="15" customHeight="1" x14ac:dyDescent="0.25">
      <c r="B77" s="57"/>
      <c r="C77" s="56"/>
      <c r="D77" s="56"/>
      <c r="E77" s="56"/>
      <c r="F77" s="56"/>
      <c r="G77" s="56"/>
      <c r="H77" s="58"/>
    </row>
    <row r="78" spans="2:9" ht="15" customHeight="1" x14ac:dyDescent="0.25">
      <c r="B78" s="57"/>
      <c r="C78" s="56"/>
      <c r="D78" s="56"/>
      <c r="E78" s="56"/>
      <c r="F78" s="56"/>
      <c r="G78" s="56"/>
      <c r="H78" s="58"/>
      <c r="I78" s="44"/>
    </row>
    <row r="79" spans="2:9" x14ac:dyDescent="0.25">
      <c r="B79" s="57"/>
      <c r="C79" s="56"/>
      <c r="D79" s="56"/>
      <c r="E79" s="56"/>
      <c r="F79" s="56"/>
      <c r="G79" s="56"/>
      <c r="H79" s="58"/>
      <c r="I79" s="44"/>
    </row>
    <row r="80" spans="2:9" x14ac:dyDescent="0.25">
      <c r="B80" s="57"/>
      <c r="C80" s="56"/>
      <c r="D80" s="56"/>
      <c r="E80" s="56"/>
      <c r="F80" s="56"/>
      <c r="G80" s="56"/>
      <c r="H80" s="58"/>
    </row>
    <row r="81" spans="2:8" x14ac:dyDescent="0.25">
      <c r="B81" s="57"/>
      <c r="C81" s="56"/>
      <c r="D81" s="56"/>
      <c r="E81" s="56"/>
      <c r="F81" s="56"/>
      <c r="G81" s="56"/>
      <c r="H81" s="58"/>
    </row>
    <row r="82" spans="2:8" x14ac:dyDescent="0.25">
      <c r="B82" s="57"/>
      <c r="C82" s="56"/>
      <c r="D82" s="56"/>
      <c r="E82" s="56"/>
      <c r="F82" s="56"/>
      <c r="G82" s="56"/>
      <c r="H82" s="58"/>
    </row>
    <row r="83" spans="2:8" x14ac:dyDescent="0.25">
      <c r="B83" s="57"/>
      <c r="C83" s="56"/>
      <c r="D83" s="56"/>
      <c r="E83" s="56"/>
      <c r="F83" s="56"/>
      <c r="G83" s="56"/>
      <c r="H83" s="58"/>
    </row>
    <row r="84" spans="2:8" x14ac:dyDescent="0.25">
      <c r="B84" s="57"/>
      <c r="C84" s="56"/>
      <c r="D84" s="56"/>
      <c r="E84" s="56"/>
      <c r="F84" s="56"/>
      <c r="G84" s="56"/>
      <c r="H84" s="58"/>
    </row>
    <row r="85" spans="2:8" ht="15.75" thickBot="1" x14ac:dyDescent="0.3">
      <c r="B85" s="59"/>
      <c r="C85" s="60"/>
      <c r="D85" s="60"/>
      <c r="E85" s="60"/>
      <c r="F85" s="60"/>
      <c r="G85" s="60"/>
      <c r="H85" s="61"/>
    </row>
    <row r="86" spans="2:8" s="2" customFormat="1" x14ac:dyDescent="0.25">
      <c r="B86" s="44"/>
      <c r="C86" s="47"/>
      <c r="D86" s="48"/>
      <c r="E86" s="47"/>
      <c r="F86" s="47"/>
      <c r="H86" s="49"/>
    </row>
    <row r="87" spans="2:8" s="2" customFormat="1" x14ac:dyDescent="0.25">
      <c r="B87" s="44"/>
      <c r="C87" s="47"/>
      <c r="D87" s="48"/>
      <c r="E87" s="47"/>
      <c r="F87" s="47"/>
      <c r="H87" s="49"/>
    </row>
    <row r="88" spans="2:8" s="2" customFormat="1" ht="15.75" thickBot="1" x14ac:dyDescent="0.3">
      <c r="B88" s="44"/>
      <c r="C88" s="47"/>
      <c r="D88" s="47"/>
      <c r="E88" s="47"/>
      <c r="F88" s="47"/>
      <c r="H88" s="49"/>
    </row>
    <row r="89" spans="2:8" x14ac:dyDescent="0.25">
      <c r="B89" s="35" t="s">
        <v>25</v>
      </c>
      <c r="C89" s="50"/>
      <c r="D89" s="50"/>
      <c r="E89" s="50"/>
      <c r="F89" s="50"/>
      <c r="G89" s="36"/>
      <c r="H89" s="37" t="s">
        <v>26</v>
      </c>
    </row>
    <row r="90" spans="2:8" x14ac:dyDescent="0.25">
      <c r="B90" s="39" t="s">
        <v>27</v>
      </c>
      <c r="C90" s="45"/>
      <c r="D90" s="45"/>
      <c r="E90" s="45"/>
      <c r="F90" s="45"/>
      <c r="G90" s="40"/>
      <c r="H90" s="51"/>
    </row>
    <row r="91" spans="2:8" x14ac:dyDescent="0.25">
      <c r="B91" s="52" t="s">
        <v>28</v>
      </c>
      <c r="C91" s="45"/>
      <c r="D91" s="45"/>
      <c r="E91" s="45"/>
      <c r="F91" s="45"/>
      <c r="G91" s="40"/>
      <c r="H91" s="51"/>
    </row>
    <row r="92" spans="2:8" x14ac:dyDescent="0.25">
      <c r="B92" s="52" t="s">
        <v>29</v>
      </c>
      <c r="C92" s="45"/>
      <c r="D92" s="45"/>
      <c r="E92" s="45"/>
      <c r="F92" s="45"/>
      <c r="G92" s="40"/>
      <c r="H92" s="51"/>
    </row>
    <row r="93" spans="2:8" x14ac:dyDescent="0.25">
      <c r="B93" s="39" t="s">
        <v>30</v>
      </c>
      <c r="C93" s="45"/>
      <c r="D93" s="45"/>
      <c r="E93" s="45"/>
      <c r="F93" s="45"/>
      <c r="G93" s="40"/>
      <c r="H93" s="51"/>
    </row>
    <row r="94" spans="2:8" x14ac:dyDescent="0.25">
      <c r="B94" s="53" t="s">
        <v>31</v>
      </c>
      <c r="C94" s="45"/>
      <c r="D94" s="45"/>
      <c r="E94" s="45"/>
      <c r="F94" s="45"/>
      <c r="G94" s="40"/>
      <c r="H94" s="51"/>
    </row>
    <row r="95" spans="2:8" x14ac:dyDescent="0.25">
      <c r="B95" s="64" t="s">
        <v>54</v>
      </c>
      <c r="C95" s="56"/>
      <c r="D95" s="56"/>
      <c r="E95" s="56"/>
      <c r="F95" s="56"/>
      <c r="G95" s="56"/>
      <c r="H95" s="58"/>
    </row>
    <row r="96" spans="2:8" x14ac:dyDescent="0.25">
      <c r="B96" s="57"/>
      <c r="C96" s="56"/>
      <c r="D96" s="56"/>
      <c r="E96" s="56"/>
      <c r="F96" s="56"/>
      <c r="G96" s="56"/>
      <c r="H96" s="58"/>
    </row>
    <row r="97" spans="2:8" x14ac:dyDescent="0.25">
      <c r="B97" s="57"/>
      <c r="C97" s="56"/>
      <c r="D97" s="56"/>
      <c r="E97" s="56"/>
      <c r="F97" s="56"/>
      <c r="G97" s="56"/>
      <c r="H97" s="58"/>
    </row>
    <row r="98" spans="2:8" x14ac:dyDescent="0.25">
      <c r="B98" s="57"/>
      <c r="C98" s="56"/>
      <c r="D98" s="56"/>
      <c r="E98" s="56"/>
      <c r="F98" s="56"/>
      <c r="G98" s="56"/>
      <c r="H98" s="58"/>
    </row>
    <row r="99" spans="2:8" x14ac:dyDescent="0.25">
      <c r="B99" s="57"/>
      <c r="C99" s="56"/>
      <c r="D99" s="56"/>
      <c r="E99" s="56"/>
      <c r="F99" s="56"/>
      <c r="G99" s="56"/>
      <c r="H99" s="58"/>
    </row>
    <row r="100" spans="2:8" x14ac:dyDescent="0.25">
      <c r="B100" s="57"/>
      <c r="C100" s="56"/>
      <c r="D100" s="56"/>
      <c r="E100" s="56"/>
      <c r="F100" s="56"/>
      <c r="G100" s="56"/>
      <c r="H100" s="58"/>
    </row>
    <row r="101" spans="2:8" x14ac:dyDescent="0.25">
      <c r="B101" s="57"/>
      <c r="C101" s="56"/>
      <c r="D101" s="56"/>
      <c r="E101" s="56"/>
      <c r="F101" s="56"/>
      <c r="G101" s="56"/>
      <c r="H101" s="58"/>
    </row>
    <row r="102" spans="2:8" x14ac:dyDescent="0.25">
      <c r="B102" s="57"/>
      <c r="C102" s="56"/>
      <c r="D102" s="56"/>
      <c r="E102" s="56"/>
      <c r="F102" s="56"/>
      <c r="G102" s="56"/>
      <c r="H102" s="58"/>
    </row>
    <row r="103" spans="2:8" x14ac:dyDescent="0.25">
      <c r="B103" s="57"/>
      <c r="C103" s="56"/>
      <c r="D103" s="56"/>
      <c r="E103" s="56"/>
      <c r="F103" s="56"/>
      <c r="G103" s="56"/>
      <c r="H103" s="58"/>
    </row>
    <row r="104" spans="2:8" x14ac:dyDescent="0.25">
      <c r="B104" s="57"/>
      <c r="C104" s="56"/>
      <c r="D104" s="56"/>
      <c r="E104" s="56"/>
      <c r="F104" s="56"/>
      <c r="G104" s="56"/>
      <c r="H104" s="58"/>
    </row>
    <row r="105" spans="2:8" x14ac:dyDescent="0.25">
      <c r="B105" s="57"/>
      <c r="C105" s="56"/>
      <c r="D105" s="56"/>
      <c r="E105" s="56"/>
      <c r="F105" s="56"/>
      <c r="G105" s="56"/>
      <c r="H105" s="58"/>
    </row>
    <row r="106" spans="2:8" x14ac:dyDescent="0.25">
      <c r="B106" s="57"/>
      <c r="C106" s="56"/>
      <c r="D106" s="56"/>
      <c r="E106" s="56"/>
      <c r="F106" s="56"/>
      <c r="G106" s="56"/>
      <c r="H106" s="58"/>
    </row>
    <row r="107" spans="2:8" x14ac:dyDescent="0.25">
      <c r="B107" s="57"/>
      <c r="C107" s="56"/>
      <c r="D107" s="56"/>
      <c r="E107" s="56"/>
      <c r="F107" s="56"/>
      <c r="G107" s="56"/>
      <c r="H107" s="58"/>
    </row>
    <row r="108" spans="2:8" x14ac:dyDescent="0.25">
      <c r="B108" s="57"/>
      <c r="C108" s="56"/>
      <c r="D108" s="56"/>
      <c r="E108" s="56"/>
      <c r="F108" s="56"/>
      <c r="G108" s="56"/>
      <c r="H108" s="58"/>
    </row>
    <row r="109" spans="2:8" ht="15.75" thickBot="1" x14ac:dyDescent="0.3">
      <c r="B109" s="59"/>
      <c r="C109" s="60"/>
      <c r="D109" s="60"/>
      <c r="E109" s="60"/>
      <c r="F109" s="60"/>
      <c r="G109" s="60"/>
      <c r="H109" s="61"/>
    </row>
    <row r="110" spans="2:8" s="2" customFormat="1" x14ac:dyDescent="0.25">
      <c r="B110" s="44"/>
      <c r="C110" s="47"/>
      <c r="D110" s="47"/>
      <c r="E110" s="47"/>
      <c r="F110" s="47"/>
    </row>
    <row r="111" spans="2:8" s="2" customFormat="1" x14ac:dyDescent="0.25"/>
    <row r="112" spans="2:8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  <row r="9999" s="2" customFormat="1" x14ac:dyDescent="0.25"/>
    <row r="10000" s="2" customFormat="1" x14ac:dyDescent="0.25"/>
    <row r="10001" s="2" customFormat="1" x14ac:dyDescent="0.25"/>
    <row r="10002" s="2" customFormat="1" x14ac:dyDescent="0.25"/>
    <row r="10003" s="2" customFormat="1" x14ac:dyDescent="0.25"/>
    <row r="10004" s="2" customFormat="1" x14ac:dyDescent="0.25"/>
    <row r="10005" s="2" customFormat="1" x14ac:dyDescent="0.25"/>
    <row r="10006" s="2" customFormat="1" x14ac:dyDescent="0.25"/>
    <row r="10007" s="2" customFormat="1" x14ac:dyDescent="0.25"/>
    <row r="10008" s="2" customFormat="1" x14ac:dyDescent="0.25"/>
    <row r="10009" s="2" customFormat="1" x14ac:dyDescent="0.25"/>
    <row r="10010" s="2" customFormat="1" x14ac:dyDescent="0.25"/>
    <row r="10011" s="2" customFormat="1" x14ac:dyDescent="0.25"/>
    <row r="10012" s="2" customFormat="1" x14ac:dyDescent="0.25"/>
    <row r="10013" s="2" customFormat="1" x14ac:dyDescent="0.25"/>
    <row r="10014" s="2" customFormat="1" x14ac:dyDescent="0.25"/>
    <row r="10015" s="2" customFormat="1" x14ac:dyDescent="0.25"/>
    <row r="10016" s="2" customFormat="1" x14ac:dyDescent="0.25"/>
    <row r="10017" s="2" customFormat="1" x14ac:dyDescent="0.25"/>
    <row r="10018" s="2" customFormat="1" x14ac:dyDescent="0.25"/>
    <row r="10019" s="2" customFormat="1" x14ac:dyDescent="0.25"/>
    <row r="10020" s="2" customFormat="1" x14ac:dyDescent="0.25"/>
    <row r="10021" s="2" customFormat="1" x14ac:dyDescent="0.25"/>
    <row r="10022" s="2" customFormat="1" x14ac:dyDescent="0.25"/>
    <row r="10023" s="2" customFormat="1" x14ac:dyDescent="0.25"/>
    <row r="10024" s="2" customFormat="1" x14ac:dyDescent="0.25"/>
    <row r="10025" s="2" customFormat="1" x14ac:dyDescent="0.25"/>
    <row r="10026" s="2" customFormat="1" x14ac:dyDescent="0.25"/>
    <row r="10027" s="2" customFormat="1" x14ac:dyDescent="0.25"/>
    <row r="10028" s="2" customFormat="1" x14ac:dyDescent="0.25"/>
    <row r="10029" s="2" customFormat="1" x14ac:dyDescent="0.25"/>
    <row r="10030" s="2" customFormat="1" x14ac:dyDescent="0.25"/>
    <row r="10031" s="2" customFormat="1" x14ac:dyDescent="0.25"/>
    <row r="10032" s="2" customFormat="1" x14ac:dyDescent="0.25"/>
    <row r="10033" s="2" customFormat="1" x14ac:dyDescent="0.25"/>
    <row r="10034" s="2" customFormat="1" x14ac:dyDescent="0.25"/>
    <row r="10035" s="2" customFormat="1" x14ac:dyDescent="0.25"/>
    <row r="10036" s="2" customFormat="1" x14ac:dyDescent="0.25"/>
    <row r="10037" s="2" customFormat="1" x14ac:dyDescent="0.25"/>
    <row r="10038" s="2" customFormat="1" x14ac:dyDescent="0.25"/>
    <row r="10039" s="2" customFormat="1" x14ac:dyDescent="0.25"/>
    <row r="10040" s="2" customFormat="1" x14ac:dyDescent="0.25"/>
    <row r="10041" s="2" customFormat="1" x14ac:dyDescent="0.25"/>
    <row r="10042" s="2" customFormat="1" x14ac:dyDescent="0.25"/>
    <row r="10043" s="2" customFormat="1" x14ac:dyDescent="0.25"/>
    <row r="10044" s="2" customFormat="1" x14ac:dyDescent="0.25"/>
    <row r="10045" s="2" customFormat="1" x14ac:dyDescent="0.25"/>
    <row r="10046" s="2" customFormat="1" x14ac:dyDescent="0.25"/>
    <row r="10047" s="2" customFormat="1" x14ac:dyDescent="0.25"/>
    <row r="10048" s="2" customFormat="1" x14ac:dyDescent="0.25"/>
    <row r="10049" s="2" customFormat="1" x14ac:dyDescent="0.25"/>
    <row r="10050" s="2" customFormat="1" x14ac:dyDescent="0.25"/>
    <row r="10051" s="2" customFormat="1" x14ac:dyDescent="0.25"/>
    <row r="10052" s="2" customFormat="1" x14ac:dyDescent="0.25"/>
    <row r="10053" s="2" customFormat="1" x14ac:dyDescent="0.25"/>
    <row r="10054" s="2" customFormat="1" x14ac:dyDescent="0.25"/>
    <row r="10055" s="2" customFormat="1" x14ac:dyDescent="0.25"/>
    <row r="10056" s="2" customFormat="1" x14ac:dyDescent="0.25"/>
    <row r="10057" s="2" customFormat="1" x14ac:dyDescent="0.25"/>
    <row r="10058" s="2" customFormat="1" x14ac:dyDescent="0.25"/>
    <row r="10059" s="2" customFormat="1" x14ac:dyDescent="0.25"/>
    <row r="10060" s="2" customFormat="1" x14ac:dyDescent="0.25"/>
    <row r="10061" s="2" customFormat="1" x14ac:dyDescent="0.25"/>
    <row r="10062" s="2" customFormat="1" x14ac:dyDescent="0.25"/>
    <row r="10063" s="2" customFormat="1" x14ac:dyDescent="0.25"/>
    <row r="10064" s="2" customFormat="1" x14ac:dyDescent="0.25"/>
    <row r="10065" s="2" customFormat="1" x14ac:dyDescent="0.25"/>
    <row r="10066" s="2" customFormat="1" x14ac:dyDescent="0.25"/>
    <row r="10067" s="2" customFormat="1" x14ac:dyDescent="0.25"/>
    <row r="10068" s="2" customFormat="1" x14ac:dyDescent="0.25"/>
    <row r="10069" s="2" customFormat="1" x14ac:dyDescent="0.25"/>
    <row r="10070" s="2" customFormat="1" x14ac:dyDescent="0.25"/>
    <row r="10071" s="2" customFormat="1" x14ac:dyDescent="0.25"/>
    <row r="10072" s="2" customFormat="1" x14ac:dyDescent="0.25"/>
    <row r="10073" s="2" customFormat="1" x14ac:dyDescent="0.25"/>
    <row r="10074" s="2" customFormat="1" x14ac:dyDescent="0.25"/>
    <row r="10075" s="2" customFormat="1" x14ac:dyDescent="0.25"/>
    <row r="10076" s="2" customFormat="1" x14ac:dyDescent="0.25"/>
    <row r="10077" s="2" customFormat="1" x14ac:dyDescent="0.25"/>
    <row r="10078" s="2" customFormat="1" x14ac:dyDescent="0.25"/>
    <row r="10079" s="2" customFormat="1" x14ac:dyDescent="0.25"/>
    <row r="10080" s="2" customFormat="1" x14ac:dyDescent="0.25"/>
    <row r="10081" s="2" customFormat="1" x14ac:dyDescent="0.25"/>
    <row r="10082" s="2" customFormat="1" x14ac:dyDescent="0.25"/>
    <row r="10083" s="2" customFormat="1" x14ac:dyDescent="0.25"/>
    <row r="10084" s="2" customFormat="1" x14ac:dyDescent="0.25"/>
    <row r="10085" s="2" customFormat="1" x14ac:dyDescent="0.25"/>
    <row r="10086" s="2" customFormat="1" x14ac:dyDescent="0.25"/>
    <row r="10087" s="2" customFormat="1" x14ac:dyDescent="0.25"/>
    <row r="10088" s="2" customFormat="1" x14ac:dyDescent="0.25"/>
    <row r="10089" s="2" customFormat="1" x14ac:dyDescent="0.25"/>
    <row r="10090" s="2" customFormat="1" x14ac:dyDescent="0.25"/>
    <row r="10091" s="2" customFormat="1" x14ac:dyDescent="0.25"/>
    <row r="10092" s="2" customFormat="1" x14ac:dyDescent="0.25"/>
    <row r="10093" s="2" customFormat="1" x14ac:dyDescent="0.25"/>
    <row r="10094" s="2" customFormat="1" x14ac:dyDescent="0.25"/>
    <row r="10095" s="2" customFormat="1" x14ac:dyDescent="0.25"/>
    <row r="10096" s="2" customFormat="1" x14ac:dyDescent="0.25"/>
    <row r="10097" s="2" customFormat="1" x14ac:dyDescent="0.25"/>
    <row r="10098" s="2" customFormat="1" x14ac:dyDescent="0.25"/>
    <row r="10099" s="2" customFormat="1" x14ac:dyDescent="0.25"/>
    <row r="10100" s="2" customFormat="1" x14ac:dyDescent="0.25"/>
    <row r="10101" s="2" customFormat="1" x14ac:dyDescent="0.25"/>
    <row r="10102" s="2" customFormat="1" x14ac:dyDescent="0.25"/>
    <row r="10103" s="2" customFormat="1" x14ac:dyDescent="0.25"/>
    <row r="10104" s="2" customFormat="1" x14ac:dyDescent="0.25"/>
    <row r="10105" s="2" customFormat="1" x14ac:dyDescent="0.25"/>
    <row r="10106" s="2" customFormat="1" x14ac:dyDescent="0.25"/>
    <row r="10107" s="2" customFormat="1" x14ac:dyDescent="0.25"/>
    <row r="10108" s="2" customFormat="1" x14ac:dyDescent="0.25"/>
    <row r="10109" s="2" customFormat="1" x14ac:dyDescent="0.25"/>
    <row r="10110" s="2" customFormat="1" x14ac:dyDescent="0.25"/>
    <row r="10111" s="2" customFormat="1" x14ac:dyDescent="0.25"/>
    <row r="10112" s="2" customFormat="1" x14ac:dyDescent="0.25"/>
    <row r="10113" s="2" customFormat="1" x14ac:dyDescent="0.25"/>
    <row r="10114" s="2" customFormat="1" x14ac:dyDescent="0.25"/>
    <row r="10115" s="2" customFormat="1" x14ac:dyDescent="0.25"/>
    <row r="10116" s="2" customFormat="1" x14ac:dyDescent="0.25"/>
    <row r="10117" s="2" customFormat="1" x14ac:dyDescent="0.25"/>
    <row r="10118" s="2" customFormat="1" x14ac:dyDescent="0.25"/>
    <row r="10119" s="2" customFormat="1" x14ac:dyDescent="0.25"/>
    <row r="10120" s="2" customFormat="1" x14ac:dyDescent="0.25"/>
    <row r="10121" s="2" customFormat="1" x14ac:dyDescent="0.25"/>
    <row r="10122" s="2" customFormat="1" x14ac:dyDescent="0.25"/>
    <row r="10123" s="2" customFormat="1" x14ac:dyDescent="0.25"/>
    <row r="10124" s="2" customFormat="1" x14ac:dyDescent="0.25"/>
    <row r="10125" s="2" customFormat="1" x14ac:dyDescent="0.25"/>
    <row r="10126" s="2" customFormat="1" x14ac:dyDescent="0.25"/>
    <row r="10127" s="2" customFormat="1" x14ac:dyDescent="0.25"/>
    <row r="10128" s="2" customFormat="1" x14ac:dyDescent="0.25"/>
    <row r="10129" s="2" customFormat="1" x14ac:dyDescent="0.25"/>
    <row r="10130" s="2" customFormat="1" x14ac:dyDescent="0.25"/>
    <row r="10131" s="2" customFormat="1" x14ac:dyDescent="0.25"/>
    <row r="10132" s="2" customFormat="1" x14ac:dyDescent="0.25"/>
    <row r="10133" s="2" customFormat="1" x14ac:dyDescent="0.25"/>
    <row r="10134" s="2" customFormat="1" x14ac:dyDescent="0.25"/>
    <row r="10135" s="2" customFormat="1" x14ac:dyDescent="0.25"/>
    <row r="10136" s="2" customFormat="1" x14ac:dyDescent="0.25"/>
    <row r="10137" s="2" customFormat="1" x14ac:dyDescent="0.25"/>
    <row r="10138" s="2" customFormat="1" x14ac:dyDescent="0.25"/>
    <row r="10139" s="2" customFormat="1" x14ac:dyDescent="0.25"/>
    <row r="10140" s="2" customFormat="1" x14ac:dyDescent="0.25"/>
    <row r="10141" s="2" customFormat="1" x14ac:dyDescent="0.25"/>
    <row r="10142" s="2" customFormat="1" x14ac:dyDescent="0.25"/>
    <row r="10143" s="2" customFormat="1" x14ac:dyDescent="0.25"/>
    <row r="10144" s="2" customFormat="1" x14ac:dyDescent="0.25"/>
    <row r="10145" s="2" customFormat="1" x14ac:dyDescent="0.25"/>
    <row r="10146" s="2" customFormat="1" x14ac:dyDescent="0.25"/>
    <row r="10147" s="2" customFormat="1" x14ac:dyDescent="0.25"/>
    <row r="10148" s="2" customFormat="1" x14ac:dyDescent="0.25"/>
    <row r="10149" s="2" customFormat="1" x14ac:dyDescent="0.25"/>
    <row r="10150" s="2" customFormat="1" x14ac:dyDescent="0.25"/>
    <row r="10151" s="2" customFormat="1" x14ac:dyDescent="0.25"/>
    <row r="10152" s="2" customFormat="1" x14ac:dyDescent="0.25"/>
    <row r="10153" s="2" customFormat="1" x14ac:dyDescent="0.25"/>
    <row r="10154" s="2" customFormat="1" x14ac:dyDescent="0.25"/>
    <row r="10155" s="2" customFormat="1" x14ac:dyDescent="0.25"/>
    <row r="10156" s="2" customFormat="1" x14ac:dyDescent="0.25"/>
    <row r="10157" s="2" customFormat="1" x14ac:dyDescent="0.25"/>
    <row r="10158" s="2" customFormat="1" x14ac:dyDescent="0.25"/>
    <row r="10159" s="2" customFormat="1" x14ac:dyDescent="0.25"/>
    <row r="10160" s="2" customFormat="1" x14ac:dyDescent="0.25"/>
    <row r="10161" s="2" customFormat="1" x14ac:dyDescent="0.25"/>
    <row r="10162" s="2" customFormat="1" x14ac:dyDescent="0.25"/>
    <row r="10163" s="2" customFormat="1" x14ac:dyDescent="0.25"/>
    <row r="10164" s="2" customFormat="1" x14ac:dyDescent="0.25"/>
    <row r="10165" s="2" customFormat="1" x14ac:dyDescent="0.25"/>
    <row r="10166" s="2" customFormat="1" x14ac:dyDescent="0.25"/>
    <row r="10167" s="2" customFormat="1" x14ac:dyDescent="0.25"/>
    <row r="10168" s="2" customFormat="1" x14ac:dyDescent="0.25"/>
    <row r="10169" s="2" customFormat="1" x14ac:dyDescent="0.25"/>
    <row r="10170" s="2" customFormat="1" x14ac:dyDescent="0.25"/>
    <row r="10171" s="2" customFormat="1" x14ac:dyDescent="0.25"/>
    <row r="10172" s="2" customFormat="1" x14ac:dyDescent="0.25"/>
    <row r="10173" s="2" customFormat="1" x14ac:dyDescent="0.25"/>
    <row r="10174" s="2" customFormat="1" x14ac:dyDescent="0.25"/>
    <row r="10175" s="2" customFormat="1" x14ac:dyDescent="0.25"/>
    <row r="10176" s="2" customFormat="1" x14ac:dyDescent="0.25"/>
    <row r="10177" s="2" customFormat="1" x14ac:dyDescent="0.25"/>
    <row r="10178" s="2" customFormat="1" x14ac:dyDescent="0.25"/>
    <row r="10179" s="2" customFormat="1" x14ac:dyDescent="0.25"/>
    <row r="10180" s="2" customFormat="1" x14ac:dyDescent="0.25"/>
    <row r="10181" s="2" customFormat="1" x14ac:dyDescent="0.25"/>
    <row r="10182" s="2" customFormat="1" x14ac:dyDescent="0.25"/>
    <row r="10183" s="2" customFormat="1" x14ac:dyDescent="0.25"/>
    <row r="10184" s="2" customFormat="1" x14ac:dyDescent="0.25"/>
    <row r="10185" s="2" customFormat="1" x14ac:dyDescent="0.25"/>
    <row r="10186" s="2" customFormat="1" x14ac:dyDescent="0.25"/>
    <row r="10187" s="2" customFormat="1" x14ac:dyDescent="0.25"/>
    <row r="10188" s="2" customFormat="1" x14ac:dyDescent="0.25"/>
    <row r="10189" s="2" customFormat="1" x14ac:dyDescent="0.25"/>
    <row r="10190" s="2" customFormat="1" x14ac:dyDescent="0.25"/>
    <row r="10191" s="2" customFormat="1" x14ac:dyDescent="0.25"/>
    <row r="10192" s="2" customFormat="1" x14ac:dyDescent="0.25"/>
    <row r="10193" s="2" customFormat="1" x14ac:dyDescent="0.25"/>
    <row r="10194" s="2" customFormat="1" x14ac:dyDescent="0.25"/>
    <row r="10195" s="2" customFormat="1" x14ac:dyDescent="0.25"/>
    <row r="10196" s="2" customFormat="1" x14ac:dyDescent="0.25"/>
    <row r="10197" s="2" customFormat="1" x14ac:dyDescent="0.25"/>
    <row r="10198" s="2" customFormat="1" x14ac:dyDescent="0.25"/>
    <row r="10199" s="2" customFormat="1" x14ac:dyDescent="0.25"/>
    <row r="10200" s="2" customFormat="1" x14ac:dyDescent="0.25"/>
    <row r="10201" s="2" customFormat="1" x14ac:dyDescent="0.25"/>
    <row r="10202" s="2" customFormat="1" x14ac:dyDescent="0.25"/>
    <row r="10203" s="2" customFormat="1" x14ac:dyDescent="0.25"/>
    <row r="10204" s="2" customFormat="1" x14ac:dyDescent="0.25"/>
    <row r="10205" s="2" customFormat="1" x14ac:dyDescent="0.25"/>
    <row r="10206" s="2" customFormat="1" x14ac:dyDescent="0.25"/>
    <row r="10207" s="2" customFormat="1" x14ac:dyDescent="0.25"/>
    <row r="10208" s="2" customFormat="1" x14ac:dyDescent="0.25"/>
    <row r="10209" s="2" customFormat="1" x14ac:dyDescent="0.25"/>
    <row r="10210" s="2" customFormat="1" x14ac:dyDescent="0.25"/>
    <row r="10211" s="2" customFormat="1" x14ac:dyDescent="0.25"/>
    <row r="10212" s="2" customFormat="1" x14ac:dyDescent="0.25"/>
    <row r="10213" s="2" customFormat="1" x14ac:dyDescent="0.25"/>
    <row r="10214" s="2" customFormat="1" x14ac:dyDescent="0.25"/>
    <row r="10215" s="2" customFormat="1" x14ac:dyDescent="0.25"/>
    <row r="10216" s="2" customFormat="1" x14ac:dyDescent="0.25"/>
    <row r="10217" s="2" customFormat="1" x14ac:dyDescent="0.25"/>
    <row r="10218" s="2" customFormat="1" x14ac:dyDescent="0.25"/>
    <row r="10219" s="2" customFormat="1" x14ac:dyDescent="0.25"/>
    <row r="10220" s="2" customFormat="1" x14ac:dyDescent="0.25"/>
    <row r="10221" s="2" customFormat="1" x14ac:dyDescent="0.25"/>
    <row r="10222" s="2" customFormat="1" x14ac:dyDescent="0.25"/>
    <row r="10223" s="2" customFormat="1" x14ac:dyDescent="0.25"/>
    <row r="10224" s="2" customFormat="1" x14ac:dyDescent="0.25"/>
    <row r="10225" s="2" customFormat="1" x14ac:dyDescent="0.25"/>
    <row r="10226" s="2" customFormat="1" x14ac:dyDescent="0.25"/>
    <row r="10227" s="2" customFormat="1" x14ac:dyDescent="0.25"/>
    <row r="10228" s="2" customFormat="1" x14ac:dyDescent="0.25"/>
    <row r="10229" s="2" customFormat="1" x14ac:dyDescent="0.25"/>
    <row r="10230" s="2" customFormat="1" x14ac:dyDescent="0.25"/>
    <row r="10231" s="2" customFormat="1" x14ac:dyDescent="0.25"/>
    <row r="10232" s="2" customFormat="1" x14ac:dyDescent="0.25"/>
    <row r="10233" s="2" customFormat="1" x14ac:dyDescent="0.25"/>
    <row r="10234" s="2" customFormat="1" x14ac:dyDescent="0.25"/>
    <row r="10235" s="2" customFormat="1" x14ac:dyDescent="0.25"/>
    <row r="10236" s="2" customFormat="1" x14ac:dyDescent="0.25"/>
    <row r="10237" s="2" customFormat="1" x14ac:dyDescent="0.25"/>
    <row r="10238" s="2" customFormat="1" x14ac:dyDescent="0.25"/>
    <row r="10239" s="2" customFormat="1" x14ac:dyDescent="0.25"/>
    <row r="10240" s="2" customFormat="1" x14ac:dyDescent="0.25"/>
    <row r="10241" s="2" customFormat="1" x14ac:dyDescent="0.25"/>
    <row r="10242" s="2" customFormat="1" x14ac:dyDescent="0.25"/>
    <row r="10243" s="2" customFormat="1" x14ac:dyDescent="0.25"/>
    <row r="10244" s="2" customFormat="1" x14ac:dyDescent="0.25"/>
    <row r="10245" s="2" customFormat="1" x14ac:dyDescent="0.25"/>
    <row r="10246" s="2" customFormat="1" x14ac:dyDescent="0.25"/>
    <row r="10247" s="2" customFormat="1" x14ac:dyDescent="0.25"/>
    <row r="10248" s="2" customFormat="1" x14ac:dyDescent="0.25"/>
    <row r="10249" s="2" customFormat="1" x14ac:dyDescent="0.25"/>
    <row r="10250" s="2" customFormat="1" x14ac:dyDescent="0.25"/>
    <row r="10251" s="2" customFormat="1" x14ac:dyDescent="0.25"/>
    <row r="10252" s="2" customFormat="1" x14ac:dyDescent="0.25"/>
    <row r="10253" s="2" customFormat="1" x14ac:dyDescent="0.25"/>
    <row r="10254" s="2" customFormat="1" x14ac:dyDescent="0.25"/>
    <row r="10255" s="2" customFormat="1" x14ac:dyDescent="0.25"/>
    <row r="10256" s="2" customFormat="1" x14ac:dyDescent="0.25"/>
    <row r="10257" s="2" customFormat="1" x14ac:dyDescent="0.25"/>
    <row r="10258" s="2" customFormat="1" x14ac:dyDescent="0.25"/>
    <row r="10259" s="2" customFormat="1" x14ac:dyDescent="0.25"/>
    <row r="10260" s="2" customFormat="1" x14ac:dyDescent="0.25"/>
    <row r="10261" s="2" customFormat="1" x14ac:dyDescent="0.25"/>
    <row r="10262" s="2" customFormat="1" x14ac:dyDescent="0.25"/>
    <row r="10263" s="2" customFormat="1" x14ac:dyDescent="0.25"/>
    <row r="10264" s="2" customFormat="1" x14ac:dyDescent="0.25"/>
    <row r="10265" s="2" customFormat="1" x14ac:dyDescent="0.25"/>
    <row r="10266" s="2" customFormat="1" x14ac:dyDescent="0.25"/>
    <row r="10267" s="2" customFormat="1" x14ac:dyDescent="0.25"/>
    <row r="10268" s="2" customFormat="1" x14ac:dyDescent="0.25"/>
    <row r="10269" s="2" customFormat="1" x14ac:dyDescent="0.25"/>
    <row r="10270" s="2" customFormat="1" x14ac:dyDescent="0.25"/>
    <row r="10271" s="2" customFormat="1" x14ac:dyDescent="0.25"/>
    <row r="10272" s="2" customFormat="1" x14ac:dyDescent="0.25"/>
    <row r="10273" s="2" customFormat="1" x14ac:dyDescent="0.25"/>
    <row r="10274" s="2" customFormat="1" x14ac:dyDescent="0.25"/>
    <row r="10275" s="2" customFormat="1" x14ac:dyDescent="0.25"/>
    <row r="10276" s="2" customFormat="1" x14ac:dyDescent="0.25"/>
    <row r="10277" s="2" customFormat="1" x14ac:dyDescent="0.25"/>
    <row r="10278" s="2" customFormat="1" x14ac:dyDescent="0.25"/>
    <row r="10279" s="2" customFormat="1" x14ac:dyDescent="0.25"/>
    <row r="10280" s="2" customFormat="1" x14ac:dyDescent="0.25"/>
    <row r="10281" s="2" customFormat="1" x14ac:dyDescent="0.25"/>
    <row r="10282" s="2" customFormat="1" x14ac:dyDescent="0.25"/>
    <row r="10283" s="2" customFormat="1" x14ac:dyDescent="0.25"/>
    <row r="10284" s="2" customFormat="1" x14ac:dyDescent="0.25"/>
    <row r="10285" s="2" customFormat="1" x14ac:dyDescent="0.25"/>
    <row r="10286" s="2" customFormat="1" x14ac:dyDescent="0.25"/>
    <row r="10287" s="2" customFormat="1" x14ac:dyDescent="0.25"/>
    <row r="10288" s="2" customFormat="1" x14ac:dyDescent="0.25"/>
    <row r="10289" s="2" customFormat="1" x14ac:dyDescent="0.25"/>
    <row r="10290" s="2" customFormat="1" x14ac:dyDescent="0.25"/>
    <row r="10291" s="2" customFormat="1" x14ac:dyDescent="0.25"/>
    <row r="10292" s="2" customFormat="1" x14ac:dyDescent="0.25"/>
    <row r="10293" s="2" customFormat="1" x14ac:dyDescent="0.25"/>
    <row r="10294" s="2" customFormat="1" x14ac:dyDescent="0.25"/>
    <row r="10295" s="2" customFormat="1" x14ac:dyDescent="0.25"/>
    <row r="10296" s="2" customFormat="1" x14ac:dyDescent="0.25"/>
    <row r="10297" s="2" customFormat="1" x14ac:dyDescent="0.25"/>
    <row r="10298" s="2" customFormat="1" x14ac:dyDescent="0.25"/>
    <row r="10299" s="2" customFormat="1" x14ac:dyDescent="0.25"/>
    <row r="10300" s="2" customFormat="1" x14ac:dyDescent="0.25"/>
    <row r="10301" s="2" customFormat="1" x14ac:dyDescent="0.25"/>
    <row r="10302" s="2" customFormat="1" x14ac:dyDescent="0.25"/>
    <row r="10303" s="2" customFormat="1" x14ac:dyDescent="0.25"/>
    <row r="10304" s="2" customFormat="1" x14ac:dyDescent="0.25"/>
    <row r="10305" s="2" customFormat="1" x14ac:dyDescent="0.25"/>
    <row r="10306" s="2" customFormat="1" x14ac:dyDescent="0.25"/>
    <row r="10307" s="2" customFormat="1" x14ac:dyDescent="0.25"/>
    <row r="10308" s="2" customFormat="1" x14ac:dyDescent="0.25"/>
    <row r="10309" s="2" customFormat="1" x14ac:dyDescent="0.25"/>
    <row r="10310" s="2" customFormat="1" x14ac:dyDescent="0.25"/>
    <row r="10311" s="2" customFormat="1" x14ac:dyDescent="0.25"/>
    <row r="10312" s="2" customFormat="1" x14ac:dyDescent="0.25"/>
    <row r="10313" s="2" customFormat="1" x14ac:dyDescent="0.25"/>
    <row r="10314" s="2" customFormat="1" x14ac:dyDescent="0.25"/>
    <row r="10315" s="2" customFormat="1" x14ac:dyDescent="0.25"/>
    <row r="10316" s="2" customFormat="1" x14ac:dyDescent="0.25"/>
    <row r="10317" s="2" customFormat="1" x14ac:dyDescent="0.25"/>
    <row r="10318" s="2" customFormat="1" x14ac:dyDescent="0.25"/>
    <row r="10319" s="2" customFormat="1" x14ac:dyDescent="0.25"/>
    <row r="10320" s="2" customFormat="1" x14ac:dyDescent="0.25"/>
    <row r="10321" s="2" customFormat="1" x14ac:dyDescent="0.25"/>
    <row r="10322" s="2" customFormat="1" x14ac:dyDescent="0.25"/>
    <row r="10323" s="2" customFormat="1" x14ac:dyDescent="0.25"/>
    <row r="10324" s="2" customFormat="1" x14ac:dyDescent="0.25"/>
    <row r="10325" s="2" customFormat="1" x14ac:dyDescent="0.25"/>
    <row r="10326" s="2" customFormat="1" x14ac:dyDescent="0.25"/>
    <row r="10327" s="2" customFormat="1" x14ac:dyDescent="0.25"/>
    <row r="10328" s="2" customFormat="1" x14ac:dyDescent="0.25"/>
    <row r="10329" s="2" customFormat="1" x14ac:dyDescent="0.25"/>
    <row r="10330" s="2" customFormat="1" x14ac:dyDescent="0.25"/>
    <row r="10331" s="2" customFormat="1" x14ac:dyDescent="0.25"/>
    <row r="10332" s="2" customFormat="1" x14ac:dyDescent="0.25"/>
    <row r="10333" s="2" customFormat="1" x14ac:dyDescent="0.25"/>
    <row r="10334" s="2" customFormat="1" x14ac:dyDescent="0.25"/>
    <row r="10335" s="2" customFormat="1" x14ac:dyDescent="0.25"/>
    <row r="10336" s="2" customFormat="1" x14ac:dyDescent="0.25"/>
    <row r="10337" s="2" customFormat="1" x14ac:dyDescent="0.25"/>
    <row r="10338" s="2" customFormat="1" x14ac:dyDescent="0.25"/>
    <row r="10339" s="2" customFormat="1" x14ac:dyDescent="0.25"/>
    <row r="10340" s="2" customFormat="1" x14ac:dyDescent="0.25"/>
    <row r="10341" s="2" customFormat="1" x14ac:dyDescent="0.25"/>
    <row r="10342" s="2" customFormat="1" x14ac:dyDescent="0.25"/>
    <row r="10343" s="2" customFormat="1" x14ac:dyDescent="0.25"/>
    <row r="10344" s="2" customFormat="1" x14ac:dyDescent="0.25"/>
    <row r="10345" s="2" customFormat="1" x14ac:dyDescent="0.25"/>
    <row r="10346" s="2" customFormat="1" x14ac:dyDescent="0.25"/>
    <row r="10347" s="2" customFormat="1" x14ac:dyDescent="0.25"/>
    <row r="10348" s="2" customFormat="1" x14ac:dyDescent="0.25"/>
    <row r="10349" s="2" customFormat="1" x14ac:dyDescent="0.25"/>
    <row r="10350" s="2" customFormat="1" x14ac:dyDescent="0.25"/>
    <row r="10351" s="2" customFormat="1" x14ac:dyDescent="0.25"/>
    <row r="10352" s="2" customFormat="1" x14ac:dyDescent="0.25"/>
    <row r="10353" s="2" customFormat="1" x14ac:dyDescent="0.25"/>
    <row r="10354" s="2" customFormat="1" x14ac:dyDescent="0.25"/>
    <row r="10355" s="2" customFormat="1" x14ac:dyDescent="0.25"/>
    <row r="10356" s="2" customFormat="1" x14ac:dyDescent="0.25"/>
    <row r="10357" s="2" customFormat="1" x14ac:dyDescent="0.25"/>
    <row r="10358" s="2" customFormat="1" x14ac:dyDescent="0.25"/>
    <row r="10359" s="2" customFormat="1" x14ac:dyDescent="0.25"/>
    <row r="10360" s="2" customFormat="1" x14ac:dyDescent="0.25"/>
    <row r="10361" s="2" customFormat="1" x14ac:dyDescent="0.25"/>
    <row r="10362" s="2" customFormat="1" x14ac:dyDescent="0.25"/>
    <row r="10363" s="2" customFormat="1" x14ac:dyDescent="0.25"/>
    <row r="10364" s="2" customFormat="1" x14ac:dyDescent="0.25"/>
    <row r="10365" s="2" customFormat="1" x14ac:dyDescent="0.25"/>
    <row r="10366" s="2" customFormat="1" x14ac:dyDescent="0.25"/>
    <row r="10367" s="2" customFormat="1" x14ac:dyDescent="0.25"/>
    <row r="10368" s="2" customFormat="1" x14ac:dyDescent="0.25"/>
    <row r="10369" s="2" customFormat="1" x14ac:dyDescent="0.25"/>
    <row r="10370" s="2" customFormat="1" x14ac:dyDescent="0.25"/>
    <row r="10371" s="2" customFormat="1" x14ac:dyDescent="0.25"/>
    <row r="10372" s="2" customFormat="1" x14ac:dyDescent="0.25"/>
    <row r="10373" s="2" customFormat="1" x14ac:dyDescent="0.25"/>
    <row r="10374" s="2" customFormat="1" x14ac:dyDescent="0.25"/>
    <row r="10375" s="2" customFormat="1" x14ac:dyDescent="0.25"/>
    <row r="10376" s="2" customFormat="1" x14ac:dyDescent="0.25"/>
    <row r="10377" s="2" customFormat="1" x14ac:dyDescent="0.25"/>
    <row r="10378" s="2" customFormat="1" x14ac:dyDescent="0.25"/>
    <row r="10379" s="2" customFormat="1" x14ac:dyDescent="0.25"/>
    <row r="10380" s="2" customFormat="1" x14ac:dyDescent="0.25"/>
    <row r="10381" s="2" customFormat="1" x14ac:dyDescent="0.25"/>
    <row r="10382" s="2" customFormat="1" x14ac:dyDescent="0.25"/>
    <row r="10383" s="2" customFormat="1" x14ac:dyDescent="0.25"/>
    <row r="10384" s="2" customFormat="1" x14ac:dyDescent="0.25"/>
    <row r="10385" s="2" customFormat="1" x14ac:dyDescent="0.25"/>
    <row r="10386" s="2" customFormat="1" x14ac:dyDescent="0.25"/>
    <row r="10387" s="2" customFormat="1" x14ac:dyDescent="0.25"/>
    <row r="10388" s="2" customFormat="1" x14ac:dyDescent="0.25"/>
    <row r="10389" s="2" customFormat="1" x14ac:dyDescent="0.25"/>
    <row r="10390" s="2" customFormat="1" x14ac:dyDescent="0.25"/>
    <row r="10391" s="2" customFormat="1" x14ac:dyDescent="0.25"/>
    <row r="10392" s="2" customFormat="1" x14ac:dyDescent="0.25"/>
    <row r="10393" s="2" customFormat="1" x14ac:dyDescent="0.25"/>
    <row r="10394" s="2" customFormat="1" x14ac:dyDescent="0.25"/>
    <row r="10395" s="2" customFormat="1" x14ac:dyDescent="0.25"/>
    <row r="10396" s="2" customFormat="1" x14ac:dyDescent="0.25"/>
    <row r="10397" s="2" customFormat="1" x14ac:dyDescent="0.25"/>
    <row r="10398" s="2" customFormat="1" x14ac:dyDescent="0.25"/>
    <row r="10399" s="2" customFormat="1" x14ac:dyDescent="0.25"/>
    <row r="10400" s="2" customFormat="1" x14ac:dyDescent="0.25"/>
    <row r="10401" s="2" customFormat="1" x14ac:dyDescent="0.25"/>
    <row r="10402" s="2" customFormat="1" x14ac:dyDescent="0.25"/>
    <row r="10403" s="2" customFormat="1" x14ac:dyDescent="0.25"/>
    <row r="10404" s="2" customFormat="1" x14ac:dyDescent="0.25"/>
    <row r="10405" s="2" customFormat="1" x14ac:dyDescent="0.25"/>
    <row r="10406" s="2" customFormat="1" x14ac:dyDescent="0.25"/>
    <row r="10407" s="2" customFormat="1" x14ac:dyDescent="0.25"/>
    <row r="10408" s="2" customFormat="1" x14ac:dyDescent="0.25"/>
    <row r="10409" s="2" customFormat="1" x14ac:dyDescent="0.25"/>
    <row r="10410" s="2" customFormat="1" x14ac:dyDescent="0.25"/>
    <row r="10411" s="2" customFormat="1" x14ac:dyDescent="0.25"/>
    <row r="10412" s="2" customFormat="1" x14ac:dyDescent="0.25"/>
    <row r="10413" s="2" customFormat="1" x14ac:dyDescent="0.25"/>
    <row r="10414" s="2" customFormat="1" x14ac:dyDescent="0.25"/>
    <row r="10415" s="2" customFormat="1" x14ac:dyDescent="0.25"/>
    <row r="10416" s="2" customFormat="1" x14ac:dyDescent="0.25"/>
    <row r="10417" s="2" customFormat="1" x14ac:dyDescent="0.25"/>
    <row r="10418" s="2" customFormat="1" x14ac:dyDescent="0.25"/>
    <row r="10419" s="2" customFormat="1" x14ac:dyDescent="0.25"/>
    <row r="10420" s="2" customFormat="1" x14ac:dyDescent="0.25"/>
    <row r="10421" s="2" customFormat="1" x14ac:dyDescent="0.25"/>
    <row r="10422" s="2" customFormat="1" x14ac:dyDescent="0.25"/>
    <row r="10423" s="2" customFormat="1" x14ac:dyDescent="0.25"/>
    <row r="10424" s="2" customFormat="1" x14ac:dyDescent="0.25"/>
    <row r="10425" s="2" customFormat="1" x14ac:dyDescent="0.25"/>
    <row r="10426" s="2" customFormat="1" x14ac:dyDescent="0.25"/>
    <row r="10427" s="2" customFormat="1" x14ac:dyDescent="0.25"/>
    <row r="10428" s="2" customFormat="1" x14ac:dyDescent="0.25"/>
    <row r="10429" s="2" customFormat="1" x14ac:dyDescent="0.25"/>
    <row r="10430" s="2" customFormat="1" x14ac:dyDescent="0.25"/>
    <row r="10431" s="2" customFormat="1" x14ac:dyDescent="0.25"/>
    <row r="10432" s="2" customFormat="1" x14ac:dyDescent="0.25"/>
    <row r="10433" s="2" customFormat="1" x14ac:dyDescent="0.25"/>
    <row r="10434" s="2" customFormat="1" x14ac:dyDescent="0.25"/>
    <row r="10435" s="2" customFormat="1" x14ac:dyDescent="0.25"/>
    <row r="10436" s="2" customFormat="1" x14ac:dyDescent="0.25"/>
    <row r="10437" s="2" customFormat="1" x14ac:dyDescent="0.25"/>
    <row r="10438" s="2" customFormat="1" x14ac:dyDescent="0.25"/>
    <row r="10439" s="2" customFormat="1" x14ac:dyDescent="0.25"/>
    <row r="10440" s="2" customFormat="1" x14ac:dyDescent="0.25"/>
    <row r="10441" s="2" customFormat="1" x14ac:dyDescent="0.25"/>
    <row r="10442" s="2" customFormat="1" x14ac:dyDescent="0.25"/>
    <row r="10443" s="2" customFormat="1" x14ac:dyDescent="0.25"/>
    <row r="10444" s="2" customFormat="1" x14ac:dyDescent="0.25"/>
    <row r="10445" s="2" customFormat="1" x14ac:dyDescent="0.25"/>
    <row r="10446" s="2" customFormat="1" x14ac:dyDescent="0.25"/>
    <row r="10447" s="2" customFormat="1" x14ac:dyDescent="0.25"/>
    <row r="10448" s="2" customFormat="1" x14ac:dyDescent="0.25"/>
    <row r="10449" s="2" customFormat="1" x14ac:dyDescent="0.25"/>
    <row r="10450" s="2" customFormat="1" x14ac:dyDescent="0.25"/>
    <row r="10451" s="2" customFormat="1" x14ac:dyDescent="0.25"/>
    <row r="10452" s="2" customFormat="1" x14ac:dyDescent="0.25"/>
    <row r="10453" s="2" customFormat="1" x14ac:dyDescent="0.25"/>
    <row r="10454" s="2" customFormat="1" x14ac:dyDescent="0.25"/>
    <row r="10455" s="2" customFormat="1" x14ac:dyDescent="0.25"/>
    <row r="10456" s="2" customFormat="1" x14ac:dyDescent="0.25"/>
    <row r="10457" s="2" customFormat="1" x14ac:dyDescent="0.25"/>
    <row r="10458" s="2" customFormat="1" x14ac:dyDescent="0.25"/>
    <row r="10459" s="2" customFormat="1" x14ac:dyDescent="0.25"/>
    <row r="10460" s="2" customFormat="1" x14ac:dyDescent="0.25"/>
    <row r="10461" s="2" customFormat="1" x14ac:dyDescent="0.25"/>
    <row r="10462" s="2" customFormat="1" x14ac:dyDescent="0.25"/>
    <row r="10463" s="2" customFormat="1" x14ac:dyDescent="0.25"/>
    <row r="10464" s="2" customFormat="1" x14ac:dyDescent="0.25"/>
    <row r="10465" s="2" customFormat="1" x14ac:dyDescent="0.25"/>
    <row r="10466" s="2" customFormat="1" x14ac:dyDescent="0.25"/>
    <row r="10467" s="2" customFormat="1" x14ac:dyDescent="0.25"/>
    <row r="10468" s="2" customFormat="1" x14ac:dyDescent="0.25"/>
    <row r="10469" s="2" customFormat="1" x14ac:dyDescent="0.25"/>
    <row r="10470" s="2" customFormat="1" x14ac:dyDescent="0.25"/>
    <row r="10471" s="2" customFormat="1" x14ac:dyDescent="0.25"/>
    <row r="10472" s="2" customFormat="1" x14ac:dyDescent="0.25"/>
    <row r="10473" s="2" customFormat="1" x14ac:dyDescent="0.25"/>
    <row r="10474" s="2" customFormat="1" x14ac:dyDescent="0.25"/>
    <row r="10475" s="2" customFormat="1" x14ac:dyDescent="0.25"/>
    <row r="10476" s="2" customFormat="1" x14ac:dyDescent="0.25"/>
    <row r="10477" s="2" customFormat="1" x14ac:dyDescent="0.25"/>
    <row r="10478" s="2" customFormat="1" x14ac:dyDescent="0.25"/>
    <row r="10479" s="2" customFormat="1" x14ac:dyDescent="0.25"/>
    <row r="10480" s="2" customFormat="1" x14ac:dyDescent="0.25"/>
    <row r="10481" s="2" customFormat="1" x14ac:dyDescent="0.25"/>
    <row r="10482" s="2" customFormat="1" x14ac:dyDescent="0.25"/>
    <row r="10483" s="2" customFormat="1" x14ac:dyDescent="0.25"/>
    <row r="10484" s="2" customFormat="1" x14ac:dyDescent="0.25"/>
    <row r="10485" s="2" customFormat="1" x14ac:dyDescent="0.25"/>
    <row r="10486" s="2" customFormat="1" x14ac:dyDescent="0.25"/>
    <row r="10487" s="2" customFormat="1" x14ac:dyDescent="0.25"/>
    <row r="10488" s="2" customFormat="1" x14ac:dyDescent="0.25"/>
    <row r="10489" s="2" customFormat="1" x14ac:dyDescent="0.25"/>
    <row r="10490" s="2" customFormat="1" x14ac:dyDescent="0.25"/>
    <row r="10491" s="2" customFormat="1" x14ac:dyDescent="0.25"/>
    <row r="10492" s="2" customFormat="1" x14ac:dyDescent="0.25"/>
    <row r="10493" s="2" customFormat="1" x14ac:dyDescent="0.25"/>
    <row r="10494" s="2" customFormat="1" x14ac:dyDescent="0.25"/>
    <row r="10495" s="2" customFormat="1" x14ac:dyDescent="0.25"/>
    <row r="10496" s="2" customFormat="1" x14ac:dyDescent="0.25"/>
    <row r="10497" s="2" customFormat="1" x14ac:dyDescent="0.25"/>
    <row r="10498" s="2" customFormat="1" x14ac:dyDescent="0.25"/>
    <row r="10499" s="2" customFormat="1" x14ac:dyDescent="0.25"/>
    <row r="10500" s="2" customFormat="1" x14ac:dyDescent="0.25"/>
    <row r="10501" s="2" customFormat="1" x14ac:dyDescent="0.25"/>
    <row r="10502" s="2" customFormat="1" x14ac:dyDescent="0.25"/>
    <row r="10503" s="2" customFormat="1" x14ac:dyDescent="0.25"/>
    <row r="10504" s="2" customFormat="1" x14ac:dyDescent="0.25"/>
    <row r="10505" s="2" customFormat="1" x14ac:dyDescent="0.25"/>
    <row r="10506" s="2" customFormat="1" x14ac:dyDescent="0.25"/>
    <row r="10507" s="2" customFormat="1" x14ac:dyDescent="0.25"/>
    <row r="10508" s="2" customFormat="1" x14ac:dyDescent="0.25"/>
    <row r="10509" s="2" customFormat="1" x14ac:dyDescent="0.25"/>
    <row r="10510" s="2" customFormat="1" x14ac:dyDescent="0.25"/>
    <row r="10511" s="2" customFormat="1" x14ac:dyDescent="0.25"/>
    <row r="10512" s="2" customFormat="1" x14ac:dyDescent="0.25"/>
    <row r="10513" s="2" customFormat="1" x14ac:dyDescent="0.25"/>
    <row r="10514" s="2" customFormat="1" x14ac:dyDescent="0.25"/>
    <row r="10515" s="2" customFormat="1" x14ac:dyDescent="0.25"/>
    <row r="10516" s="2" customFormat="1" x14ac:dyDescent="0.25"/>
    <row r="10517" s="2" customFormat="1" x14ac:dyDescent="0.25"/>
    <row r="10518" s="2" customFormat="1" x14ac:dyDescent="0.25"/>
    <row r="10519" s="2" customFormat="1" x14ac:dyDescent="0.25"/>
    <row r="10520" s="2" customFormat="1" x14ac:dyDescent="0.25"/>
    <row r="10521" s="2" customFormat="1" x14ac:dyDescent="0.25"/>
    <row r="10522" s="2" customFormat="1" x14ac:dyDescent="0.25"/>
    <row r="10523" s="2" customFormat="1" x14ac:dyDescent="0.25"/>
    <row r="10524" s="2" customFormat="1" x14ac:dyDescent="0.25"/>
    <row r="10525" s="2" customFormat="1" x14ac:dyDescent="0.25"/>
    <row r="10526" s="2" customFormat="1" x14ac:dyDescent="0.25"/>
    <row r="10527" s="2" customFormat="1" x14ac:dyDescent="0.25"/>
    <row r="10528" s="2" customFormat="1" x14ac:dyDescent="0.25"/>
    <row r="10529" s="2" customFormat="1" x14ac:dyDescent="0.25"/>
    <row r="10530" s="2" customFormat="1" x14ac:dyDescent="0.25"/>
    <row r="10531" s="2" customFormat="1" x14ac:dyDescent="0.25"/>
    <row r="10532" s="2" customFormat="1" x14ac:dyDescent="0.25"/>
    <row r="10533" s="2" customFormat="1" x14ac:dyDescent="0.25"/>
    <row r="10534" s="2" customFormat="1" x14ac:dyDescent="0.25"/>
    <row r="10535" s="2" customFormat="1" x14ac:dyDescent="0.25"/>
    <row r="10536" s="2" customFormat="1" x14ac:dyDescent="0.25"/>
    <row r="10537" s="2" customFormat="1" x14ac:dyDescent="0.25"/>
    <row r="10538" s="2" customFormat="1" x14ac:dyDescent="0.25"/>
    <row r="10539" s="2" customFormat="1" x14ac:dyDescent="0.25"/>
    <row r="10540" s="2" customFormat="1" x14ac:dyDescent="0.25"/>
    <row r="10541" s="2" customFormat="1" x14ac:dyDescent="0.25"/>
    <row r="10542" s="2" customFormat="1" x14ac:dyDescent="0.25"/>
    <row r="10543" s="2" customFormat="1" x14ac:dyDescent="0.25"/>
    <row r="10544" s="2" customFormat="1" x14ac:dyDescent="0.25"/>
    <row r="10545" s="2" customFormat="1" x14ac:dyDescent="0.25"/>
    <row r="10546" s="2" customFormat="1" x14ac:dyDescent="0.25"/>
    <row r="10547" s="2" customFormat="1" x14ac:dyDescent="0.25"/>
    <row r="10548" s="2" customFormat="1" x14ac:dyDescent="0.25"/>
    <row r="10549" s="2" customFormat="1" x14ac:dyDescent="0.25"/>
    <row r="10550" s="2" customFormat="1" x14ac:dyDescent="0.25"/>
    <row r="10551" s="2" customFormat="1" x14ac:dyDescent="0.25"/>
    <row r="10552" s="2" customFormat="1" x14ac:dyDescent="0.25"/>
    <row r="10553" s="2" customFormat="1" x14ac:dyDescent="0.25"/>
    <row r="10554" s="2" customFormat="1" x14ac:dyDescent="0.25"/>
    <row r="10555" s="2" customFormat="1" x14ac:dyDescent="0.25"/>
    <row r="10556" s="2" customFormat="1" x14ac:dyDescent="0.25"/>
    <row r="10557" s="2" customFormat="1" x14ac:dyDescent="0.25"/>
    <row r="10558" s="2" customFormat="1" x14ac:dyDescent="0.25"/>
    <row r="10559" s="2" customFormat="1" x14ac:dyDescent="0.25"/>
    <row r="10560" s="2" customFormat="1" x14ac:dyDescent="0.25"/>
    <row r="10561" s="2" customFormat="1" x14ac:dyDescent="0.25"/>
    <row r="10562" s="2" customFormat="1" x14ac:dyDescent="0.25"/>
    <row r="10563" s="2" customFormat="1" x14ac:dyDescent="0.25"/>
    <row r="10564" s="2" customFormat="1" x14ac:dyDescent="0.25"/>
    <row r="10565" s="2" customFormat="1" x14ac:dyDescent="0.25"/>
    <row r="10566" s="2" customFormat="1" x14ac:dyDescent="0.25"/>
    <row r="10567" s="2" customFormat="1" x14ac:dyDescent="0.25"/>
    <row r="10568" s="2" customFormat="1" x14ac:dyDescent="0.25"/>
    <row r="10569" s="2" customFormat="1" x14ac:dyDescent="0.25"/>
    <row r="10570" s="2" customFormat="1" x14ac:dyDescent="0.25"/>
    <row r="10571" s="2" customFormat="1" x14ac:dyDescent="0.25"/>
    <row r="10572" s="2" customFormat="1" x14ac:dyDescent="0.25"/>
    <row r="10573" s="2" customFormat="1" x14ac:dyDescent="0.25"/>
    <row r="10574" s="2" customFormat="1" x14ac:dyDescent="0.25"/>
    <row r="10575" s="2" customFormat="1" x14ac:dyDescent="0.25"/>
    <row r="10576" s="2" customFormat="1" x14ac:dyDescent="0.25"/>
    <row r="10577" s="2" customFormat="1" x14ac:dyDescent="0.25"/>
    <row r="10578" s="2" customFormat="1" x14ac:dyDescent="0.25"/>
    <row r="10579" s="2" customFormat="1" x14ac:dyDescent="0.25"/>
    <row r="10580" s="2" customFormat="1" x14ac:dyDescent="0.25"/>
    <row r="10581" s="2" customFormat="1" x14ac:dyDescent="0.25"/>
    <row r="10582" s="2" customFormat="1" x14ac:dyDescent="0.25"/>
    <row r="10583" s="2" customFormat="1" x14ac:dyDescent="0.25"/>
    <row r="10584" s="2" customFormat="1" x14ac:dyDescent="0.25"/>
  </sheetData>
  <sheetProtection password="D917" sheet="1" objects="1" scenarios="1" formatCells="0" formatColumns="0" formatRows="0" insertColumns="0" insertRows="0" sort="0" pivotTables="0"/>
  <mergeCells count="13">
    <mergeCell ref="B13:B14"/>
    <mergeCell ref="G13:G14"/>
    <mergeCell ref="C16:H16"/>
    <mergeCell ref="B17:B18"/>
    <mergeCell ref="F17:F18"/>
    <mergeCell ref="G17:G18"/>
    <mergeCell ref="H17:H18"/>
    <mergeCell ref="F9:F10"/>
    <mergeCell ref="G9:G11"/>
    <mergeCell ref="H9:H15"/>
    <mergeCell ref="C10:C12"/>
    <mergeCell ref="D11:D12"/>
    <mergeCell ref="E11:E1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U1425"/>
  <sheetViews>
    <sheetView showGridLines="0" workbookViewId="0">
      <selection activeCell="B1" sqref="B1"/>
    </sheetView>
  </sheetViews>
  <sheetFormatPr baseColWidth="10" defaultColWidth="10.140625" defaultRowHeight="15" x14ac:dyDescent="0.25"/>
  <cols>
    <col min="1" max="1" width="1.5703125" style="82" customWidth="1"/>
    <col min="2" max="2" width="28.85546875" style="69" customWidth="1"/>
    <col min="3" max="4" width="17" style="69" bestFit="1" customWidth="1"/>
    <col min="5" max="5" width="20" style="69" customWidth="1"/>
    <col min="6" max="6" width="21.28515625" style="69" bestFit="1" customWidth="1"/>
    <col min="7" max="7" width="22" style="69" customWidth="1"/>
    <col min="8" max="8" width="18.85546875" style="69" bestFit="1" customWidth="1"/>
    <col min="9" max="9" width="16" style="82" bestFit="1" customWidth="1"/>
    <col min="10" max="10" width="5.5703125" style="82" customWidth="1"/>
    <col min="11" max="385" width="10.140625" style="82"/>
    <col min="386" max="16384" width="10.140625" style="69"/>
  </cols>
  <sheetData>
    <row r="1" spans="2:10" s="82" customFormat="1" ht="19.5" thickBot="1" x14ac:dyDescent="0.35">
      <c r="B1" s="54" t="s">
        <v>57</v>
      </c>
      <c r="C1" s="81"/>
      <c r="D1" s="81"/>
      <c r="E1" s="81"/>
      <c r="F1" s="81"/>
      <c r="G1" s="81"/>
      <c r="J1" s="55"/>
    </row>
    <row r="2" spans="2:10" s="82" customFormat="1" ht="18.75" x14ac:dyDescent="0.3">
      <c r="B2" s="63"/>
      <c r="J2" s="55"/>
    </row>
    <row r="3" spans="2:10" s="82" customFormat="1" x14ac:dyDescent="0.25"/>
    <row r="4" spans="2:10" s="82" customFormat="1" x14ac:dyDescent="0.25">
      <c r="B4" s="82" t="s">
        <v>55</v>
      </c>
    </row>
    <row r="5" spans="2:10" s="82" customFormat="1" x14ac:dyDescent="0.25"/>
    <row r="6" spans="2:10" s="82" customFormat="1" x14ac:dyDescent="0.25">
      <c r="B6" s="83" t="s">
        <v>32</v>
      </c>
    </row>
    <row r="7" spans="2:10" s="82" customFormat="1" x14ac:dyDescent="0.25">
      <c r="B7" s="82" t="s">
        <v>56</v>
      </c>
    </row>
    <row r="8" spans="2:10" s="82" customFormat="1" x14ac:dyDescent="0.25">
      <c r="B8" s="82" t="s">
        <v>33</v>
      </c>
    </row>
    <row r="9" spans="2:10" s="82" customFormat="1" x14ac:dyDescent="0.25">
      <c r="B9" s="82" t="s">
        <v>34</v>
      </c>
    </row>
    <row r="10" spans="2:10" s="82" customFormat="1" x14ac:dyDescent="0.25">
      <c r="B10" s="84" t="s">
        <v>35</v>
      </c>
    </row>
    <row r="11" spans="2:10" s="82" customFormat="1" ht="15.75" thickBot="1" x14ac:dyDescent="0.3"/>
    <row r="12" spans="2:10" s="91" customFormat="1" ht="15.75" thickBot="1" x14ac:dyDescent="0.3">
      <c r="B12" s="85"/>
      <c r="C12" s="86" t="s">
        <v>36</v>
      </c>
      <c r="D12" s="87" t="s">
        <v>37</v>
      </c>
      <c r="E12" s="88" t="s">
        <v>38</v>
      </c>
      <c r="F12" s="89"/>
      <c r="G12" s="90"/>
    </row>
    <row r="13" spans="2:10" s="82" customFormat="1" x14ac:dyDescent="0.25">
      <c r="B13" s="92" t="s">
        <v>12</v>
      </c>
      <c r="C13" s="93">
        <v>2000000</v>
      </c>
      <c r="D13" s="94">
        <f>C13*D19</f>
        <v>2200000</v>
      </c>
      <c r="E13" s="95" t="s">
        <v>39</v>
      </c>
      <c r="F13" s="96"/>
      <c r="G13" s="97"/>
      <c r="I13" s="98"/>
    </row>
    <row r="14" spans="2:10" s="82" customFormat="1" x14ac:dyDescent="0.25">
      <c r="B14" s="99" t="s">
        <v>40</v>
      </c>
      <c r="C14" s="100">
        <v>500000</v>
      </c>
      <c r="D14" s="101">
        <f>C14*D$19</f>
        <v>550000</v>
      </c>
      <c r="E14" s="102" t="s">
        <v>39</v>
      </c>
      <c r="F14" s="103"/>
      <c r="G14" s="104"/>
    </row>
    <row r="15" spans="2:10" s="82" customFormat="1" x14ac:dyDescent="0.25">
      <c r="B15" s="92" t="s">
        <v>41</v>
      </c>
      <c r="C15" s="105">
        <v>360000</v>
      </c>
      <c r="D15" s="106">
        <v>330000</v>
      </c>
      <c r="E15" s="107" t="s">
        <v>42</v>
      </c>
      <c r="G15" s="108"/>
      <c r="H15" s="98"/>
    </row>
    <row r="16" spans="2:10" s="82" customFormat="1" x14ac:dyDescent="0.25">
      <c r="B16" s="92" t="s">
        <v>43</v>
      </c>
      <c r="C16" s="105">
        <v>225000</v>
      </c>
      <c r="D16" s="109" t="s">
        <v>44</v>
      </c>
      <c r="E16" s="107" t="s">
        <v>42</v>
      </c>
      <c r="G16" s="108"/>
    </row>
    <row r="17" spans="2:10" s="82" customFormat="1" x14ac:dyDescent="0.25">
      <c r="B17" s="99" t="s">
        <v>45</v>
      </c>
      <c r="C17" s="100">
        <v>30000</v>
      </c>
      <c r="D17" s="101">
        <v>27750</v>
      </c>
      <c r="E17" s="102" t="s">
        <v>42</v>
      </c>
      <c r="F17" s="103"/>
      <c r="G17" s="104"/>
    </row>
    <row r="18" spans="2:10" s="82" customFormat="1" ht="24.75" customHeight="1" x14ac:dyDescent="0.25">
      <c r="B18" s="110" t="s">
        <v>46</v>
      </c>
      <c r="C18" s="111"/>
      <c r="D18" s="112"/>
      <c r="G18" s="108"/>
    </row>
    <row r="19" spans="2:10" s="82" customFormat="1" x14ac:dyDescent="0.25">
      <c r="B19" s="92" t="s">
        <v>47</v>
      </c>
      <c r="C19" s="113">
        <v>1</v>
      </c>
      <c r="D19" s="114">
        <v>1.1000000000000001</v>
      </c>
      <c r="E19" s="82" t="s">
        <v>48</v>
      </c>
      <c r="G19" s="108"/>
    </row>
    <row r="20" spans="2:10" s="82" customFormat="1" x14ac:dyDescent="0.25">
      <c r="B20" s="92" t="s">
        <v>49</v>
      </c>
      <c r="C20" s="113">
        <v>1</v>
      </c>
      <c r="D20" s="114">
        <v>0.95</v>
      </c>
      <c r="E20" s="82" t="s">
        <v>50</v>
      </c>
      <c r="G20" s="108"/>
    </row>
    <row r="21" spans="2:10" s="82" customFormat="1" x14ac:dyDescent="0.25">
      <c r="B21" s="92" t="s">
        <v>51</v>
      </c>
      <c r="C21" s="113">
        <v>1</v>
      </c>
      <c r="D21" s="114">
        <v>0.9</v>
      </c>
      <c r="E21" s="82" t="s">
        <v>52</v>
      </c>
      <c r="G21" s="108"/>
    </row>
    <row r="22" spans="2:10" s="82" customFormat="1" x14ac:dyDescent="0.25">
      <c r="B22" s="92" t="s">
        <v>39</v>
      </c>
      <c r="C22" s="105">
        <v>20000</v>
      </c>
      <c r="D22" s="106">
        <v>17500</v>
      </c>
      <c r="G22" s="108"/>
    </row>
    <row r="23" spans="2:10" s="82" customFormat="1" ht="15.75" thickBot="1" x14ac:dyDescent="0.3">
      <c r="B23" s="115" t="s">
        <v>42</v>
      </c>
      <c r="C23" s="116">
        <v>2000000</v>
      </c>
      <c r="D23" s="117">
        <v>1850000</v>
      </c>
      <c r="E23" s="81"/>
      <c r="F23" s="81"/>
      <c r="G23" s="118"/>
    </row>
    <row r="24" spans="2:10" s="82" customFormat="1" x14ac:dyDescent="0.25">
      <c r="B24" s="119" t="s">
        <v>53</v>
      </c>
    </row>
    <row r="25" spans="2:10" s="82" customFormat="1" x14ac:dyDescent="0.25"/>
    <row r="26" spans="2:10" s="82" customFormat="1" ht="15.75" thickBot="1" x14ac:dyDescent="0.3"/>
    <row r="27" spans="2:10" x14ac:dyDescent="0.25">
      <c r="B27" s="71" t="s">
        <v>54</v>
      </c>
      <c r="C27" s="72"/>
      <c r="D27" s="72"/>
      <c r="E27" s="72"/>
      <c r="F27" s="72"/>
      <c r="G27" s="72"/>
      <c r="H27" s="73"/>
      <c r="J27" s="84"/>
    </row>
    <row r="28" spans="2:10" x14ac:dyDescent="0.25">
      <c r="B28" s="74"/>
      <c r="C28" s="75"/>
      <c r="D28" s="75"/>
      <c r="E28" s="75"/>
      <c r="F28" s="75"/>
      <c r="G28" s="75"/>
      <c r="H28" s="76"/>
      <c r="J28" s="84"/>
    </row>
    <row r="29" spans="2:10" x14ac:dyDescent="0.25">
      <c r="B29" s="74"/>
      <c r="C29" s="75"/>
      <c r="D29" s="75"/>
      <c r="E29" s="75"/>
      <c r="F29" s="75"/>
      <c r="G29" s="75"/>
      <c r="H29" s="76"/>
      <c r="J29" s="84"/>
    </row>
    <row r="30" spans="2:10" x14ac:dyDescent="0.25">
      <c r="B30" s="74"/>
      <c r="C30" s="75"/>
      <c r="D30" s="75"/>
      <c r="E30" s="75"/>
      <c r="F30" s="75"/>
      <c r="G30" s="75"/>
      <c r="H30" s="76"/>
      <c r="I30" s="122"/>
      <c r="J30" s="123"/>
    </row>
    <row r="31" spans="2:10" x14ac:dyDescent="0.25">
      <c r="B31" s="74"/>
      <c r="C31" s="75"/>
      <c r="D31" s="75"/>
      <c r="E31" s="75"/>
      <c r="F31" s="75"/>
      <c r="G31" s="75"/>
      <c r="H31" s="76"/>
      <c r="I31" s="122"/>
      <c r="J31" s="123"/>
    </row>
    <row r="32" spans="2:10" x14ac:dyDescent="0.25">
      <c r="B32" s="74"/>
      <c r="C32" s="75"/>
      <c r="D32" s="75"/>
      <c r="E32" s="75"/>
      <c r="F32" s="75"/>
      <c r="G32" s="75"/>
      <c r="H32" s="76"/>
      <c r="J32" s="123"/>
    </row>
    <row r="33" spans="1:385" s="70" customFormat="1" x14ac:dyDescent="0.25">
      <c r="A33" s="107"/>
      <c r="B33" s="74"/>
      <c r="C33" s="75"/>
      <c r="D33" s="75"/>
      <c r="E33" s="75"/>
      <c r="F33" s="75"/>
      <c r="G33" s="75"/>
      <c r="H33" s="76"/>
      <c r="I33" s="107"/>
      <c r="J33" s="123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  <c r="IU33" s="107"/>
      <c r="IV33" s="107"/>
      <c r="IW33" s="107"/>
      <c r="IX33" s="107"/>
      <c r="IY33" s="107"/>
      <c r="IZ33" s="107"/>
      <c r="JA33" s="107"/>
      <c r="JB33" s="107"/>
      <c r="JC33" s="107"/>
      <c r="JD33" s="107"/>
      <c r="JE33" s="107"/>
      <c r="JF33" s="107"/>
      <c r="JG33" s="107"/>
      <c r="JH33" s="107"/>
      <c r="JI33" s="107"/>
      <c r="JJ33" s="107"/>
      <c r="JK33" s="107"/>
      <c r="JL33" s="107"/>
      <c r="JM33" s="107"/>
      <c r="JN33" s="107"/>
      <c r="JO33" s="107"/>
      <c r="JP33" s="107"/>
      <c r="JQ33" s="107"/>
      <c r="JR33" s="107"/>
      <c r="JS33" s="107"/>
      <c r="JT33" s="107"/>
      <c r="JU33" s="107"/>
      <c r="JV33" s="107"/>
      <c r="JW33" s="107"/>
      <c r="JX33" s="107"/>
      <c r="JY33" s="107"/>
      <c r="JZ33" s="107"/>
      <c r="KA33" s="107"/>
      <c r="KB33" s="107"/>
      <c r="KC33" s="107"/>
      <c r="KD33" s="107"/>
      <c r="KE33" s="107"/>
      <c r="KF33" s="107"/>
      <c r="KG33" s="107"/>
      <c r="KH33" s="107"/>
      <c r="KI33" s="107"/>
      <c r="KJ33" s="107"/>
      <c r="KK33" s="107"/>
      <c r="KL33" s="107"/>
      <c r="KM33" s="107"/>
      <c r="KN33" s="107"/>
      <c r="KO33" s="107"/>
      <c r="KP33" s="107"/>
      <c r="KQ33" s="107"/>
      <c r="KR33" s="107"/>
      <c r="KS33" s="107"/>
      <c r="KT33" s="107"/>
      <c r="KU33" s="107"/>
      <c r="KV33" s="107"/>
      <c r="KW33" s="107"/>
      <c r="KX33" s="107"/>
      <c r="KY33" s="107"/>
      <c r="KZ33" s="107"/>
      <c r="LA33" s="107"/>
      <c r="LB33" s="107"/>
      <c r="LC33" s="107"/>
      <c r="LD33" s="107"/>
      <c r="LE33" s="107"/>
      <c r="LF33" s="107"/>
      <c r="LG33" s="107"/>
      <c r="LH33" s="107"/>
      <c r="LI33" s="107"/>
      <c r="LJ33" s="107"/>
      <c r="LK33" s="107"/>
      <c r="LL33" s="107"/>
      <c r="LM33" s="107"/>
      <c r="LN33" s="107"/>
      <c r="LO33" s="107"/>
      <c r="LP33" s="107"/>
      <c r="LQ33" s="107"/>
      <c r="LR33" s="107"/>
      <c r="LS33" s="107"/>
      <c r="LT33" s="107"/>
      <c r="LU33" s="107"/>
      <c r="LV33" s="107"/>
      <c r="LW33" s="107"/>
      <c r="LX33" s="107"/>
      <c r="LY33" s="107"/>
      <c r="LZ33" s="107"/>
      <c r="MA33" s="107"/>
      <c r="MB33" s="107"/>
      <c r="MC33" s="107"/>
      <c r="MD33" s="107"/>
      <c r="ME33" s="107"/>
      <c r="MF33" s="107"/>
      <c r="MG33" s="107"/>
      <c r="MH33" s="107"/>
      <c r="MI33" s="107"/>
      <c r="MJ33" s="107"/>
      <c r="MK33" s="107"/>
      <c r="ML33" s="107"/>
      <c r="MM33" s="107"/>
      <c r="MN33" s="107"/>
      <c r="MO33" s="107"/>
      <c r="MP33" s="107"/>
      <c r="MQ33" s="107"/>
      <c r="MR33" s="107"/>
      <c r="MS33" s="107"/>
      <c r="MT33" s="107"/>
      <c r="MU33" s="107"/>
      <c r="MV33" s="107"/>
      <c r="MW33" s="107"/>
      <c r="MX33" s="107"/>
      <c r="MY33" s="107"/>
      <c r="MZ33" s="107"/>
      <c r="NA33" s="107"/>
      <c r="NB33" s="107"/>
      <c r="NC33" s="107"/>
      <c r="ND33" s="107"/>
      <c r="NE33" s="107"/>
      <c r="NF33" s="107"/>
      <c r="NG33" s="107"/>
      <c r="NH33" s="107"/>
      <c r="NI33" s="107"/>
      <c r="NJ33" s="107"/>
      <c r="NK33" s="107"/>
      <c r="NL33" s="107"/>
      <c r="NM33" s="107"/>
      <c r="NN33" s="107"/>
      <c r="NO33" s="107"/>
      <c r="NP33" s="107"/>
      <c r="NQ33" s="107"/>
      <c r="NR33" s="107"/>
      <c r="NS33" s="107"/>
      <c r="NT33" s="107"/>
      <c r="NU33" s="107"/>
    </row>
    <row r="34" spans="1:385" s="70" customFormat="1" x14ac:dyDescent="0.25">
      <c r="A34" s="107"/>
      <c r="B34" s="74"/>
      <c r="C34" s="75"/>
      <c r="D34" s="75"/>
      <c r="E34" s="75"/>
      <c r="F34" s="75"/>
      <c r="G34" s="75"/>
      <c r="H34" s="76"/>
      <c r="I34" s="107"/>
      <c r="J34" s="123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  <c r="IU34" s="107"/>
      <c r="IV34" s="107"/>
      <c r="IW34" s="107"/>
      <c r="IX34" s="107"/>
      <c r="IY34" s="107"/>
      <c r="IZ34" s="107"/>
      <c r="JA34" s="107"/>
      <c r="JB34" s="107"/>
      <c r="JC34" s="107"/>
      <c r="JD34" s="107"/>
      <c r="JE34" s="107"/>
      <c r="JF34" s="107"/>
      <c r="JG34" s="107"/>
      <c r="JH34" s="107"/>
      <c r="JI34" s="107"/>
      <c r="JJ34" s="107"/>
      <c r="JK34" s="107"/>
      <c r="JL34" s="107"/>
      <c r="JM34" s="107"/>
      <c r="JN34" s="107"/>
      <c r="JO34" s="107"/>
      <c r="JP34" s="107"/>
      <c r="JQ34" s="107"/>
      <c r="JR34" s="107"/>
      <c r="JS34" s="107"/>
      <c r="JT34" s="107"/>
      <c r="JU34" s="107"/>
      <c r="JV34" s="107"/>
      <c r="JW34" s="107"/>
      <c r="JX34" s="107"/>
      <c r="JY34" s="107"/>
      <c r="JZ34" s="107"/>
      <c r="KA34" s="107"/>
      <c r="KB34" s="107"/>
      <c r="KC34" s="107"/>
      <c r="KD34" s="107"/>
      <c r="KE34" s="107"/>
      <c r="KF34" s="107"/>
      <c r="KG34" s="107"/>
      <c r="KH34" s="107"/>
      <c r="KI34" s="107"/>
      <c r="KJ34" s="107"/>
      <c r="KK34" s="107"/>
      <c r="KL34" s="107"/>
      <c r="KM34" s="107"/>
      <c r="KN34" s="107"/>
      <c r="KO34" s="107"/>
      <c r="KP34" s="107"/>
      <c r="KQ34" s="107"/>
      <c r="KR34" s="107"/>
      <c r="KS34" s="107"/>
      <c r="KT34" s="107"/>
      <c r="KU34" s="107"/>
      <c r="KV34" s="107"/>
      <c r="KW34" s="107"/>
      <c r="KX34" s="107"/>
      <c r="KY34" s="107"/>
      <c r="KZ34" s="107"/>
      <c r="LA34" s="107"/>
      <c r="LB34" s="107"/>
      <c r="LC34" s="107"/>
      <c r="LD34" s="107"/>
      <c r="LE34" s="107"/>
      <c r="LF34" s="107"/>
      <c r="LG34" s="107"/>
      <c r="LH34" s="107"/>
      <c r="LI34" s="107"/>
      <c r="LJ34" s="107"/>
      <c r="LK34" s="107"/>
      <c r="LL34" s="107"/>
      <c r="LM34" s="107"/>
      <c r="LN34" s="107"/>
      <c r="LO34" s="107"/>
      <c r="LP34" s="107"/>
      <c r="LQ34" s="107"/>
      <c r="LR34" s="107"/>
      <c r="LS34" s="107"/>
      <c r="LT34" s="107"/>
      <c r="LU34" s="107"/>
      <c r="LV34" s="107"/>
      <c r="LW34" s="107"/>
      <c r="LX34" s="107"/>
      <c r="LY34" s="107"/>
      <c r="LZ34" s="107"/>
      <c r="MA34" s="107"/>
      <c r="MB34" s="107"/>
      <c r="MC34" s="107"/>
      <c r="MD34" s="107"/>
      <c r="ME34" s="107"/>
      <c r="MF34" s="107"/>
      <c r="MG34" s="107"/>
      <c r="MH34" s="107"/>
      <c r="MI34" s="107"/>
      <c r="MJ34" s="107"/>
      <c r="MK34" s="107"/>
      <c r="ML34" s="107"/>
      <c r="MM34" s="107"/>
      <c r="MN34" s="107"/>
      <c r="MO34" s="107"/>
      <c r="MP34" s="107"/>
      <c r="MQ34" s="107"/>
      <c r="MR34" s="107"/>
      <c r="MS34" s="107"/>
      <c r="MT34" s="107"/>
      <c r="MU34" s="107"/>
      <c r="MV34" s="107"/>
      <c r="MW34" s="107"/>
      <c r="MX34" s="107"/>
      <c r="MY34" s="107"/>
      <c r="MZ34" s="107"/>
      <c r="NA34" s="107"/>
      <c r="NB34" s="107"/>
      <c r="NC34" s="107"/>
      <c r="ND34" s="107"/>
      <c r="NE34" s="107"/>
      <c r="NF34" s="107"/>
      <c r="NG34" s="107"/>
      <c r="NH34" s="107"/>
      <c r="NI34" s="107"/>
      <c r="NJ34" s="107"/>
      <c r="NK34" s="107"/>
      <c r="NL34" s="107"/>
      <c r="NM34" s="107"/>
      <c r="NN34" s="107"/>
      <c r="NO34" s="107"/>
      <c r="NP34" s="107"/>
      <c r="NQ34" s="107"/>
      <c r="NR34" s="107"/>
      <c r="NS34" s="107"/>
      <c r="NT34" s="107"/>
      <c r="NU34" s="107"/>
    </row>
    <row r="35" spans="1:385" x14ac:dyDescent="0.25">
      <c r="B35" s="74"/>
      <c r="C35" s="75"/>
      <c r="D35" s="75"/>
      <c r="E35" s="75"/>
      <c r="F35" s="75"/>
      <c r="G35" s="75"/>
      <c r="H35" s="76"/>
      <c r="I35" s="122"/>
      <c r="J35" s="123"/>
    </row>
    <row r="36" spans="1:385" x14ac:dyDescent="0.25">
      <c r="B36" s="74"/>
      <c r="C36" s="75"/>
      <c r="D36" s="75"/>
      <c r="E36" s="75"/>
      <c r="F36" s="75"/>
      <c r="G36" s="75"/>
      <c r="H36" s="76"/>
      <c r="I36" s="122"/>
      <c r="J36" s="123"/>
    </row>
    <row r="37" spans="1:385" x14ac:dyDescent="0.25">
      <c r="B37" s="74"/>
      <c r="C37" s="75"/>
      <c r="D37" s="75"/>
      <c r="E37" s="75"/>
      <c r="F37" s="75"/>
      <c r="G37" s="75"/>
      <c r="H37" s="76"/>
      <c r="I37" s="122"/>
      <c r="J37" s="123"/>
    </row>
    <row r="38" spans="1:385" x14ac:dyDescent="0.25">
      <c r="B38" s="74"/>
      <c r="C38" s="75"/>
      <c r="D38" s="75"/>
      <c r="E38" s="75"/>
      <c r="F38" s="75"/>
      <c r="G38" s="75"/>
      <c r="H38" s="76"/>
      <c r="I38" s="122"/>
      <c r="J38" s="123"/>
    </row>
    <row r="39" spans="1:385" x14ac:dyDescent="0.25">
      <c r="B39" s="74"/>
      <c r="C39" s="75"/>
      <c r="D39" s="75"/>
      <c r="E39" s="75"/>
      <c r="F39" s="75"/>
      <c r="G39" s="75"/>
      <c r="H39" s="76"/>
      <c r="I39" s="122"/>
      <c r="J39" s="123"/>
    </row>
    <row r="40" spans="1:385" x14ac:dyDescent="0.25">
      <c r="B40" s="74"/>
      <c r="C40" s="75"/>
      <c r="D40" s="75"/>
      <c r="E40" s="75"/>
      <c r="F40" s="75"/>
      <c r="G40" s="75"/>
      <c r="H40" s="76"/>
      <c r="I40" s="122"/>
      <c r="J40" s="123"/>
    </row>
    <row r="41" spans="1:385" x14ac:dyDescent="0.25">
      <c r="B41" s="74"/>
      <c r="C41" s="75"/>
      <c r="D41" s="75"/>
      <c r="E41" s="75"/>
      <c r="F41" s="75"/>
      <c r="G41" s="75"/>
      <c r="H41" s="76"/>
      <c r="I41" s="122"/>
      <c r="J41" s="123"/>
    </row>
    <row r="42" spans="1:385" x14ac:dyDescent="0.25">
      <c r="B42" s="74"/>
      <c r="C42" s="75"/>
      <c r="D42" s="75"/>
      <c r="E42" s="75"/>
      <c r="F42" s="75"/>
      <c r="G42" s="75"/>
      <c r="H42" s="76"/>
      <c r="I42" s="122"/>
      <c r="J42" s="123"/>
    </row>
    <row r="43" spans="1:385" x14ac:dyDescent="0.25">
      <c r="B43" s="74"/>
      <c r="C43" s="75"/>
      <c r="D43" s="75"/>
      <c r="E43" s="75"/>
      <c r="F43" s="75"/>
      <c r="G43" s="75"/>
      <c r="H43" s="76"/>
      <c r="I43" s="122"/>
      <c r="J43" s="123"/>
    </row>
    <row r="44" spans="1:385" x14ac:dyDescent="0.25">
      <c r="B44" s="74"/>
      <c r="C44" s="75"/>
      <c r="D44" s="75"/>
      <c r="E44" s="75"/>
      <c r="F44" s="75"/>
      <c r="G44" s="75"/>
      <c r="H44" s="76"/>
      <c r="I44" s="122"/>
      <c r="J44" s="123"/>
    </row>
    <row r="45" spans="1:385" x14ac:dyDescent="0.25">
      <c r="B45" s="74"/>
      <c r="C45" s="75"/>
      <c r="D45" s="75"/>
      <c r="E45" s="75"/>
      <c r="F45" s="75"/>
      <c r="G45" s="75"/>
      <c r="H45" s="76"/>
      <c r="J45" s="124"/>
    </row>
    <row r="46" spans="1:385" s="77" customFormat="1" x14ac:dyDescent="0.25">
      <c r="A46" s="120"/>
      <c r="B46" s="74"/>
      <c r="C46" s="75"/>
      <c r="D46" s="75"/>
      <c r="E46" s="75"/>
      <c r="F46" s="75"/>
      <c r="G46" s="75"/>
      <c r="H46" s="76"/>
      <c r="I46" s="125"/>
      <c r="J46" s="126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0"/>
      <c r="IP46" s="120"/>
      <c r="IQ46" s="120"/>
      <c r="IR46" s="120"/>
      <c r="IS46" s="120"/>
      <c r="IT46" s="120"/>
      <c r="IU46" s="120"/>
      <c r="IV46" s="120"/>
      <c r="IW46" s="120"/>
      <c r="IX46" s="120"/>
      <c r="IY46" s="120"/>
      <c r="IZ46" s="120"/>
      <c r="JA46" s="120"/>
      <c r="JB46" s="120"/>
      <c r="JC46" s="120"/>
      <c r="JD46" s="120"/>
      <c r="JE46" s="120"/>
      <c r="JF46" s="120"/>
      <c r="JG46" s="120"/>
      <c r="JH46" s="120"/>
      <c r="JI46" s="120"/>
      <c r="JJ46" s="120"/>
      <c r="JK46" s="120"/>
      <c r="JL46" s="120"/>
      <c r="JM46" s="120"/>
      <c r="JN46" s="120"/>
      <c r="JO46" s="120"/>
      <c r="JP46" s="120"/>
      <c r="JQ46" s="120"/>
      <c r="JR46" s="120"/>
      <c r="JS46" s="120"/>
      <c r="JT46" s="120"/>
      <c r="JU46" s="120"/>
      <c r="JV46" s="120"/>
      <c r="JW46" s="120"/>
      <c r="JX46" s="120"/>
      <c r="JY46" s="120"/>
      <c r="JZ46" s="120"/>
      <c r="KA46" s="120"/>
      <c r="KB46" s="120"/>
      <c r="KC46" s="120"/>
      <c r="KD46" s="120"/>
      <c r="KE46" s="120"/>
      <c r="KF46" s="120"/>
      <c r="KG46" s="120"/>
      <c r="KH46" s="120"/>
      <c r="KI46" s="120"/>
      <c r="KJ46" s="120"/>
      <c r="KK46" s="120"/>
      <c r="KL46" s="120"/>
      <c r="KM46" s="120"/>
      <c r="KN46" s="120"/>
      <c r="KO46" s="120"/>
      <c r="KP46" s="120"/>
      <c r="KQ46" s="120"/>
      <c r="KR46" s="120"/>
      <c r="KS46" s="120"/>
      <c r="KT46" s="120"/>
      <c r="KU46" s="120"/>
      <c r="KV46" s="120"/>
      <c r="KW46" s="120"/>
      <c r="KX46" s="120"/>
      <c r="KY46" s="120"/>
      <c r="KZ46" s="120"/>
      <c r="LA46" s="120"/>
      <c r="LB46" s="120"/>
      <c r="LC46" s="120"/>
      <c r="LD46" s="120"/>
      <c r="LE46" s="120"/>
      <c r="LF46" s="120"/>
      <c r="LG46" s="120"/>
      <c r="LH46" s="120"/>
      <c r="LI46" s="120"/>
      <c r="LJ46" s="120"/>
      <c r="LK46" s="120"/>
      <c r="LL46" s="120"/>
      <c r="LM46" s="120"/>
      <c r="LN46" s="120"/>
      <c r="LO46" s="120"/>
      <c r="LP46" s="120"/>
      <c r="LQ46" s="120"/>
      <c r="LR46" s="120"/>
      <c r="LS46" s="120"/>
      <c r="LT46" s="120"/>
      <c r="LU46" s="120"/>
      <c r="LV46" s="120"/>
      <c r="LW46" s="120"/>
      <c r="LX46" s="120"/>
      <c r="LY46" s="120"/>
      <c r="LZ46" s="120"/>
      <c r="MA46" s="120"/>
      <c r="MB46" s="120"/>
      <c r="MC46" s="120"/>
      <c r="MD46" s="120"/>
      <c r="ME46" s="120"/>
      <c r="MF46" s="120"/>
      <c r="MG46" s="120"/>
      <c r="MH46" s="120"/>
      <c r="MI46" s="120"/>
      <c r="MJ46" s="120"/>
      <c r="MK46" s="120"/>
      <c r="ML46" s="120"/>
      <c r="MM46" s="120"/>
      <c r="MN46" s="120"/>
      <c r="MO46" s="120"/>
      <c r="MP46" s="120"/>
      <c r="MQ46" s="120"/>
      <c r="MR46" s="120"/>
      <c r="MS46" s="120"/>
      <c r="MT46" s="120"/>
      <c r="MU46" s="120"/>
      <c r="MV46" s="120"/>
      <c r="MW46" s="120"/>
      <c r="MX46" s="120"/>
      <c r="MY46" s="120"/>
      <c r="MZ46" s="120"/>
      <c r="NA46" s="120"/>
      <c r="NB46" s="120"/>
      <c r="NC46" s="120"/>
      <c r="ND46" s="120"/>
      <c r="NE46" s="120"/>
      <c r="NF46" s="120"/>
      <c r="NG46" s="120"/>
      <c r="NH46" s="120"/>
      <c r="NI46" s="120"/>
      <c r="NJ46" s="120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</row>
    <row r="47" spans="1:385" s="77" customFormat="1" x14ac:dyDescent="0.25">
      <c r="A47" s="120"/>
      <c r="B47" s="74"/>
      <c r="C47" s="75"/>
      <c r="D47" s="75"/>
      <c r="E47" s="75"/>
      <c r="F47" s="75"/>
      <c r="G47" s="75"/>
      <c r="H47" s="76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0"/>
      <c r="IP47" s="120"/>
      <c r="IQ47" s="120"/>
      <c r="IR47" s="120"/>
      <c r="IS47" s="120"/>
      <c r="IT47" s="120"/>
      <c r="IU47" s="120"/>
      <c r="IV47" s="120"/>
      <c r="IW47" s="120"/>
      <c r="IX47" s="120"/>
      <c r="IY47" s="120"/>
      <c r="IZ47" s="120"/>
      <c r="JA47" s="120"/>
      <c r="JB47" s="120"/>
      <c r="JC47" s="120"/>
      <c r="JD47" s="120"/>
      <c r="JE47" s="120"/>
      <c r="JF47" s="120"/>
      <c r="JG47" s="120"/>
      <c r="JH47" s="120"/>
      <c r="JI47" s="120"/>
      <c r="JJ47" s="120"/>
      <c r="JK47" s="120"/>
      <c r="JL47" s="120"/>
      <c r="JM47" s="120"/>
      <c r="JN47" s="120"/>
      <c r="JO47" s="120"/>
      <c r="JP47" s="120"/>
      <c r="JQ47" s="120"/>
      <c r="JR47" s="120"/>
      <c r="JS47" s="120"/>
      <c r="JT47" s="120"/>
      <c r="JU47" s="120"/>
      <c r="JV47" s="120"/>
      <c r="JW47" s="120"/>
      <c r="JX47" s="120"/>
      <c r="JY47" s="120"/>
      <c r="JZ47" s="120"/>
      <c r="KA47" s="120"/>
      <c r="KB47" s="120"/>
      <c r="KC47" s="120"/>
      <c r="KD47" s="120"/>
      <c r="KE47" s="120"/>
      <c r="KF47" s="120"/>
      <c r="KG47" s="120"/>
      <c r="KH47" s="120"/>
      <c r="KI47" s="120"/>
      <c r="KJ47" s="120"/>
      <c r="KK47" s="120"/>
      <c r="KL47" s="120"/>
      <c r="KM47" s="120"/>
      <c r="KN47" s="120"/>
      <c r="KO47" s="120"/>
      <c r="KP47" s="120"/>
      <c r="KQ47" s="120"/>
      <c r="KR47" s="120"/>
      <c r="KS47" s="120"/>
      <c r="KT47" s="120"/>
      <c r="KU47" s="120"/>
      <c r="KV47" s="120"/>
      <c r="KW47" s="120"/>
      <c r="KX47" s="120"/>
      <c r="KY47" s="120"/>
      <c r="KZ47" s="120"/>
      <c r="LA47" s="120"/>
      <c r="LB47" s="120"/>
      <c r="LC47" s="120"/>
      <c r="LD47" s="120"/>
      <c r="LE47" s="120"/>
      <c r="LF47" s="120"/>
      <c r="LG47" s="120"/>
      <c r="LH47" s="120"/>
      <c r="LI47" s="120"/>
      <c r="LJ47" s="120"/>
      <c r="LK47" s="120"/>
      <c r="LL47" s="120"/>
      <c r="LM47" s="120"/>
      <c r="LN47" s="120"/>
      <c r="LO47" s="120"/>
      <c r="LP47" s="120"/>
      <c r="LQ47" s="120"/>
      <c r="LR47" s="120"/>
      <c r="LS47" s="120"/>
      <c r="LT47" s="120"/>
      <c r="LU47" s="120"/>
      <c r="LV47" s="120"/>
      <c r="LW47" s="120"/>
      <c r="LX47" s="120"/>
      <c r="LY47" s="120"/>
      <c r="LZ47" s="120"/>
      <c r="MA47" s="120"/>
      <c r="MB47" s="120"/>
      <c r="MC47" s="120"/>
      <c r="MD47" s="120"/>
      <c r="ME47" s="120"/>
      <c r="MF47" s="120"/>
      <c r="MG47" s="120"/>
      <c r="MH47" s="120"/>
      <c r="MI47" s="120"/>
      <c r="MJ47" s="120"/>
      <c r="MK47" s="120"/>
      <c r="ML47" s="120"/>
      <c r="MM47" s="120"/>
      <c r="MN47" s="120"/>
      <c r="MO47" s="120"/>
      <c r="MP47" s="120"/>
      <c r="MQ47" s="120"/>
      <c r="MR47" s="120"/>
      <c r="MS47" s="120"/>
      <c r="MT47" s="120"/>
      <c r="MU47" s="120"/>
      <c r="MV47" s="120"/>
      <c r="MW47" s="120"/>
      <c r="MX47" s="120"/>
      <c r="MY47" s="120"/>
      <c r="MZ47" s="120"/>
      <c r="NA47" s="120"/>
      <c r="NB47" s="120"/>
      <c r="NC47" s="120"/>
      <c r="ND47" s="120"/>
      <c r="NE47" s="120"/>
      <c r="NF47" s="120"/>
      <c r="NG47" s="120"/>
      <c r="NH47" s="120"/>
      <c r="NI47" s="120"/>
      <c r="NJ47" s="120"/>
      <c r="NK47" s="120"/>
      <c r="NL47" s="120"/>
      <c r="NM47" s="120"/>
      <c r="NN47" s="120"/>
      <c r="NO47" s="120"/>
      <c r="NP47" s="120"/>
      <c r="NQ47" s="120"/>
      <c r="NR47" s="120"/>
      <c r="NS47" s="120"/>
      <c r="NT47" s="120"/>
      <c r="NU47" s="120"/>
    </row>
    <row r="48" spans="1:385" s="77" customFormat="1" x14ac:dyDescent="0.25">
      <c r="A48" s="120"/>
      <c r="B48" s="74"/>
      <c r="C48" s="75"/>
      <c r="D48" s="75"/>
      <c r="E48" s="75"/>
      <c r="F48" s="75"/>
      <c r="G48" s="75"/>
      <c r="H48" s="76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0"/>
      <c r="IP48" s="120"/>
      <c r="IQ48" s="120"/>
      <c r="IR48" s="120"/>
      <c r="IS48" s="120"/>
      <c r="IT48" s="120"/>
      <c r="IU48" s="120"/>
      <c r="IV48" s="120"/>
      <c r="IW48" s="120"/>
      <c r="IX48" s="120"/>
      <c r="IY48" s="120"/>
      <c r="IZ48" s="120"/>
      <c r="JA48" s="120"/>
      <c r="JB48" s="120"/>
      <c r="JC48" s="120"/>
      <c r="JD48" s="120"/>
      <c r="JE48" s="120"/>
      <c r="JF48" s="120"/>
      <c r="JG48" s="120"/>
      <c r="JH48" s="120"/>
      <c r="JI48" s="120"/>
      <c r="JJ48" s="120"/>
      <c r="JK48" s="120"/>
      <c r="JL48" s="120"/>
      <c r="JM48" s="120"/>
      <c r="JN48" s="120"/>
      <c r="JO48" s="120"/>
      <c r="JP48" s="120"/>
      <c r="JQ48" s="120"/>
      <c r="JR48" s="120"/>
      <c r="JS48" s="120"/>
      <c r="JT48" s="120"/>
      <c r="JU48" s="120"/>
      <c r="JV48" s="120"/>
      <c r="JW48" s="120"/>
      <c r="JX48" s="120"/>
      <c r="JY48" s="120"/>
      <c r="JZ48" s="120"/>
      <c r="KA48" s="120"/>
      <c r="KB48" s="120"/>
      <c r="KC48" s="120"/>
      <c r="KD48" s="120"/>
      <c r="KE48" s="120"/>
      <c r="KF48" s="120"/>
      <c r="KG48" s="120"/>
      <c r="KH48" s="120"/>
      <c r="KI48" s="120"/>
      <c r="KJ48" s="120"/>
      <c r="KK48" s="120"/>
      <c r="KL48" s="120"/>
      <c r="KM48" s="120"/>
      <c r="KN48" s="120"/>
      <c r="KO48" s="120"/>
      <c r="KP48" s="120"/>
      <c r="KQ48" s="120"/>
      <c r="KR48" s="120"/>
      <c r="KS48" s="120"/>
      <c r="KT48" s="120"/>
      <c r="KU48" s="120"/>
      <c r="KV48" s="120"/>
      <c r="KW48" s="120"/>
      <c r="KX48" s="120"/>
      <c r="KY48" s="120"/>
      <c r="KZ48" s="120"/>
      <c r="LA48" s="120"/>
      <c r="LB48" s="120"/>
      <c r="LC48" s="120"/>
      <c r="LD48" s="120"/>
      <c r="LE48" s="120"/>
      <c r="LF48" s="120"/>
      <c r="LG48" s="120"/>
      <c r="LH48" s="120"/>
      <c r="LI48" s="120"/>
      <c r="LJ48" s="120"/>
      <c r="LK48" s="120"/>
      <c r="LL48" s="120"/>
      <c r="LM48" s="120"/>
      <c r="LN48" s="120"/>
      <c r="LO48" s="120"/>
      <c r="LP48" s="120"/>
      <c r="LQ48" s="120"/>
      <c r="LR48" s="120"/>
      <c r="LS48" s="120"/>
      <c r="LT48" s="120"/>
      <c r="LU48" s="120"/>
      <c r="LV48" s="120"/>
      <c r="LW48" s="120"/>
      <c r="LX48" s="120"/>
      <c r="LY48" s="120"/>
      <c r="LZ48" s="120"/>
      <c r="MA48" s="120"/>
      <c r="MB48" s="120"/>
      <c r="MC48" s="120"/>
      <c r="MD48" s="120"/>
      <c r="ME48" s="120"/>
      <c r="MF48" s="120"/>
      <c r="MG48" s="120"/>
      <c r="MH48" s="120"/>
      <c r="MI48" s="120"/>
      <c r="MJ48" s="120"/>
      <c r="MK48" s="120"/>
      <c r="ML48" s="120"/>
      <c r="MM48" s="120"/>
      <c r="MN48" s="120"/>
      <c r="MO48" s="120"/>
      <c r="MP48" s="120"/>
      <c r="MQ48" s="120"/>
      <c r="MR48" s="120"/>
      <c r="MS48" s="120"/>
      <c r="MT48" s="120"/>
      <c r="MU48" s="120"/>
      <c r="MV48" s="120"/>
      <c r="MW48" s="120"/>
      <c r="MX48" s="120"/>
      <c r="MY48" s="120"/>
      <c r="MZ48" s="120"/>
      <c r="NA48" s="120"/>
      <c r="NB48" s="120"/>
      <c r="NC48" s="120"/>
      <c r="ND48" s="120"/>
      <c r="NE48" s="120"/>
      <c r="NF48" s="120"/>
      <c r="NG48" s="120"/>
      <c r="NH48" s="120"/>
      <c r="NI48" s="120"/>
      <c r="NJ48" s="120"/>
      <c r="NK48" s="120"/>
      <c r="NL48" s="120"/>
      <c r="NM48" s="120"/>
      <c r="NN48" s="120"/>
      <c r="NO48" s="120"/>
      <c r="NP48" s="120"/>
      <c r="NQ48" s="120"/>
      <c r="NR48" s="120"/>
      <c r="NS48" s="120"/>
      <c r="NT48" s="120"/>
      <c r="NU48" s="120"/>
    </row>
    <row r="49" spans="1:385" s="77" customFormat="1" x14ac:dyDescent="0.25">
      <c r="A49" s="120"/>
      <c r="B49" s="74"/>
      <c r="C49" s="75"/>
      <c r="D49" s="75"/>
      <c r="E49" s="75"/>
      <c r="F49" s="75"/>
      <c r="G49" s="75"/>
      <c r="H49" s="76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0"/>
      <c r="IP49" s="120"/>
      <c r="IQ49" s="120"/>
      <c r="IR49" s="120"/>
      <c r="IS49" s="120"/>
      <c r="IT49" s="120"/>
      <c r="IU49" s="120"/>
      <c r="IV49" s="120"/>
      <c r="IW49" s="120"/>
      <c r="IX49" s="120"/>
      <c r="IY49" s="120"/>
      <c r="IZ49" s="120"/>
      <c r="JA49" s="120"/>
      <c r="JB49" s="120"/>
      <c r="JC49" s="120"/>
      <c r="JD49" s="120"/>
      <c r="JE49" s="120"/>
      <c r="JF49" s="120"/>
      <c r="JG49" s="120"/>
      <c r="JH49" s="120"/>
      <c r="JI49" s="120"/>
      <c r="JJ49" s="120"/>
      <c r="JK49" s="120"/>
      <c r="JL49" s="120"/>
      <c r="JM49" s="120"/>
      <c r="JN49" s="120"/>
      <c r="JO49" s="120"/>
      <c r="JP49" s="120"/>
      <c r="JQ49" s="120"/>
      <c r="JR49" s="120"/>
      <c r="JS49" s="120"/>
      <c r="JT49" s="120"/>
      <c r="JU49" s="120"/>
      <c r="JV49" s="120"/>
      <c r="JW49" s="120"/>
      <c r="JX49" s="120"/>
      <c r="JY49" s="120"/>
      <c r="JZ49" s="120"/>
      <c r="KA49" s="120"/>
      <c r="KB49" s="120"/>
      <c r="KC49" s="120"/>
      <c r="KD49" s="120"/>
      <c r="KE49" s="120"/>
      <c r="KF49" s="120"/>
      <c r="KG49" s="120"/>
      <c r="KH49" s="120"/>
      <c r="KI49" s="120"/>
      <c r="KJ49" s="120"/>
      <c r="KK49" s="120"/>
      <c r="KL49" s="120"/>
      <c r="KM49" s="120"/>
      <c r="KN49" s="120"/>
      <c r="KO49" s="120"/>
      <c r="KP49" s="120"/>
      <c r="KQ49" s="120"/>
      <c r="KR49" s="120"/>
      <c r="KS49" s="120"/>
      <c r="KT49" s="120"/>
      <c r="KU49" s="120"/>
      <c r="KV49" s="120"/>
      <c r="KW49" s="120"/>
      <c r="KX49" s="120"/>
      <c r="KY49" s="120"/>
      <c r="KZ49" s="120"/>
      <c r="LA49" s="120"/>
      <c r="LB49" s="120"/>
      <c r="LC49" s="120"/>
      <c r="LD49" s="120"/>
      <c r="LE49" s="120"/>
      <c r="LF49" s="120"/>
      <c r="LG49" s="120"/>
      <c r="LH49" s="120"/>
      <c r="LI49" s="120"/>
      <c r="LJ49" s="120"/>
      <c r="LK49" s="120"/>
      <c r="LL49" s="120"/>
      <c r="LM49" s="120"/>
      <c r="LN49" s="120"/>
      <c r="LO49" s="120"/>
      <c r="LP49" s="120"/>
      <c r="LQ49" s="120"/>
      <c r="LR49" s="120"/>
      <c r="LS49" s="120"/>
      <c r="LT49" s="120"/>
      <c r="LU49" s="120"/>
      <c r="LV49" s="120"/>
      <c r="LW49" s="120"/>
      <c r="LX49" s="120"/>
      <c r="LY49" s="120"/>
      <c r="LZ49" s="120"/>
      <c r="MA49" s="120"/>
      <c r="MB49" s="120"/>
      <c r="MC49" s="120"/>
      <c r="MD49" s="120"/>
      <c r="ME49" s="120"/>
      <c r="MF49" s="120"/>
      <c r="MG49" s="120"/>
      <c r="MH49" s="120"/>
      <c r="MI49" s="120"/>
      <c r="MJ49" s="120"/>
      <c r="MK49" s="120"/>
      <c r="ML49" s="120"/>
      <c r="MM49" s="120"/>
      <c r="MN49" s="120"/>
      <c r="MO49" s="120"/>
      <c r="MP49" s="120"/>
      <c r="MQ49" s="120"/>
      <c r="MR49" s="120"/>
      <c r="MS49" s="120"/>
      <c r="MT49" s="120"/>
      <c r="MU49" s="120"/>
      <c r="MV49" s="120"/>
      <c r="MW49" s="120"/>
      <c r="MX49" s="120"/>
      <c r="MY49" s="120"/>
      <c r="MZ49" s="120"/>
      <c r="NA49" s="120"/>
      <c r="NB49" s="120"/>
      <c r="NC49" s="120"/>
      <c r="ND49" s="120"/>
      <c r="NE49" s="120"/>
      <c r="NF49" s="120"/>
      <c r="NG49" s="120"/>
      <c r="NH49" s="120"/>
      <c r="NI49" s="120"/>
      <c r="NJ49" s="120"/>
      <c r="NK49" s="120"/>
      <c r="NL49" s="120"/>
      <c r="NM49" s="120"/>
      <c r="NN49" s="120"/>
      <c r="NO49" s="120"/>
      <c r="NP49" s="120"/>
      <c r="NQ49" s="120"/>
      <c r="NR49" s="120"/>
      <c r="NS49" s="120"/>
      <c r="NT49" s="120"/>
      <c r="NU49" s="120"/>
    </row>
    <row r="50" spans="1:385" s="77" customFormat="1" x14ac:dyDescent="0.25">
      <c r="A50" s="120"/>
      <c r="B50" s="74"/>
      <c r="C50" s="75"/>
      <c r="D50" s="75"/>
      <c r="E50" s="75"/>
      <c r="F50" s="75"/>
      <c r="G50" s="75"/>
      <c r="H50" s="76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0"/>
      <c r="IP50" s="120"/>
      <c r="IQ50" s="120"/>
      <c r="IR50" s="120"/>
      <c r="IS50" s="120"/>
      <c r="IT50" s="120"/>
      <c r="IU50" s="120"/>
      <c r="IV50" s="120"/>
      <c r="IW50" s="120"/>
      <c r="IX50" s="120"/>
      <c r="IY50" s="120"/>
      <c r="IZ50" s="120"/>
      <c r="JA50" s="120"/>
      <c r="JB50" s="120"/>
      <c r="JC50" s="120"/>
      <c r="JD50" s="120"/>
      <c r="JE50" s="120"/>
      <c r="JF50" s="120"/>
      <c r="JG50" s="120"/>
      <c r="JH50" s="120"/>
      <c r="JI50" s="120"/>
      <c r="JJ50" s="120"/>
      <c r="JK50" s="120"/>
      <c r="JL50" s="120"/>
      <c r="JM50" s="120"/>
      <c r="JN50" s="120"/>
      <c r="JO50" s="120"/>
      <c r="JP50" s="120"/>
      <c r="JQ50" s="120"/>
      <c r="JR50" s="120"/>
      <c r="JS50" s="120"/>
      <c r="JT50" s="120"/>
      <c r="JU50" s="120"/>
      <c r="JV50" s="120"/>
      <c r="JW50" s="120"/>
      <c r="JX50" s="120"/>
      <c r="JY50" s="120"/>
      <c r="JZ50" s="120"/>
      <c r="KA50" s="120"/>
      <c r="KB50" s="120"/>
      <c r="KC50" s="120"/>
      <c r="KD50" s="120"/>
      <c r="KE50" s="120"/>
      <c r="KF50" s="120"/>
      <c r="KG50" s="120"/>
      <c r="KH50" s="120"/>
      <c r="KI50" s="120"/>
      <c r="KJ50" s="120"/>
      <c r="KK50" s="120"/>
      <c r="KL50" s="120"/>
      <c r="KM50" s="120"/>
      <c r="KN50" s="120"/>
      <c r="KO50" s="120"/>
      <c r="KP50" s="120"/>
      <c r="KQ50" s="120"/>
      <c r="KR50" s="120"/>
      <c r="KS50" s="120"/>
      <c r="KT50" s="120"/>
      <c r="KU50" s="120"/>
      <c r="KV50" s="120"/>
      <c r="KW50" s="120"/>
      <c r="KX50" s="120"/>
      <c r="KY50" s="120"/>
      <c r="KZ50" s="120"/>
      <c r="LA50" s="120"/>
      <c r="LB50" s="120"/>
      <c r="LC50" s="120"/>
      <c r="LD50" s="120"/>
      <c r="LE50" s="120"/>
      <c r="LF50" s="120"/>
      <c r="LG50" s="120"/>
      <c r="LH50" s="120"/>
      <c r="LI50" s="120"/>
      <c r="LJ50" s="120"/>
      <c r="LK50" s="120"/>
      <c r="LL50" s="120"/>
      <c r="LM50" s="120"/>
      <c r="LN50" s="120"/>
      <c r="LO50" s="120"/>
      <c r="LP50" s="120"/>
      <c r="LQ50" s="120"/>
      <c r="LR50" s="120"/>
      <c r="LS50" s="120"/>
      <c r="LT50" s="120"/>
      <c r="LU50" s="120"/>
      <c r="LV50" s="120"/>
      <c r="LW50" s="120"/>
      <c r="LX50" s="120"/>
      <c r="LY50" s="120"/>
      <c r="LZ50" s="120"/>
      <c r="MA50" s="120"/>
      <c r="MB50" s="120"/>
      <c r="MC50" s="120"/>
      <c r="MD50" s="120"/>
      <c r="ME50" s="120"/>
      <c r="MF50" s="120"/>
      <c r="MG50" s="120"/>
      <c r="MH50" s="120"/>
      <c r="MI50" s="120"/>
      <c r="MJ50" s="120"/>
      <c r="MK50" s="120"/>
      <c r="ML50" s="120"/>
      <c r="MM50" s="120"/>
      <c r="MN50" s="120"/>
      <c r="MO50" s="120"/>
      <c r="MP50" s="120"/>
      <c r="MQ50" s="120"/>
      <c r="MR50" s="120"/>
      <c r="MS50" s="120"/>
      <c r="MT50" s="120"/>
      <c r="MU50" s="120"/>
      <c r="MV50" s="120"/>
      <c r="MW50" s="120"/>
      <c r="MX50" s="120"/>
      <c r="MY50" s="120"/>
      <c r="MZ50" s="120"/>
      <c r="NA50" s="120"/>
      <c r="NB50" s="120"/>
      <c r="NC50" s="120"/>
      <c r="ND50" s="120"/>
      <c r="NE50" s="120"/>
      <c r="NF50" s="120"/>
      <c r="NG50" s="120"/>
      <c r="NH50" s="120"/>
      <c r="NI50" s="120"/>
      <c r="NJ50" s="120"/>
      <c r="NK50" s="120"/>
      <c r="NL50" s="120"/>
      <c r="NM50" s="120"/>
      <c r="NN50" s="120"/>
      <c r="NO50" s="120"/>
      <c r="NP50" s="120"/>
      <c r="NQ50" s="120"/>
      <c r="NR50" s="120"/>
      <c r="NS50" s="120"/>
      <c r="NT50" s="120"/>
      <c r="NU50" s="120"/>
    </row>
    <row r="51" spans="1:385" x14ac:dyDescent="0.25">
      <c r="B51" s="74"/>
      <c r="C51" s="75"/>
      <c r="D51" s="75"/>
      <c r="E51" s="75"/>
      <c r="F51" s="75"/>
      <c r="G51" s="75"/>
      <c r="H51" s="76"/>
      <c r="I51" s="84"/>
      <c r="J51" s="84"/>
    </row>
    <row r="52" spans="1:385" x14ac:dyDescent="0.25">
      <c r="B52" s="74"/>
      <c r="C52" s="75"/>
      <c r="D52" s="75"/>
      <c r="E52" s="75"/>
      <c r="F52" s="75"/>
      <c r="G52" s="75"/>
      <c r="H52" s="76"/>
    </row>
    <row r="53" spans="1:385" x14ac:dyDescent="0.25">
      <c r="B53" s="74"/>
      <c r="C53" s="75"/>
      <c r="D53" s="75"/>
      <c r="E53" s="75"/>
      <c r="F53" s="75"/>
      <c r="G53" s="75"/>
      <c r="H53" s="76"/>
    </row>
    <row r="54" spans="1:385" x14ac:dyDescent="0.25">
      <c r="B54" s="74"/>
      <c r="C54" s="75"/>
      <c r="D54" s="75"/>
      <c r="E54" s="75"/>
      <c r="F54" s="75"/>
      <c r="G54" s="75"/>
      <c r="H54" s="76"/>
    </row>
    <row r="55" spans="1:385" ht="15.75" thickBot="1" x14ac:dyDescent="0.3">
      <c r="B55" s="78"/>
      <c r="C55" s="79"/>
      <c r="D55" s="79"/>
      <c r="E55" s="79"/>
      <c r="F55" s="79"/>
      <c r="G55" s="79"/>
      <c r="H55" s="80"/>
    </row>
    <row r="56" spans="1:385" s="82" customFormat="1" x14ac:dyDescent="0.25"/>
    <row r="57" spans="1:385" s="82" customFormat="1" x14ac:dyDescent="0.25"/>
    <row r="58" spans="1:385" s="82" customFormat="1" x14ac:dyDescent="0.25"/>
    <row r="59" spans="1:385" s="82" customFormat="1" x14ac:dyDescent="0.25"/>
    <row r="60" spans="1:385" s="82" customFormat="1" x14ac:dyDescent="0.25"/>
    <row r="61" spans="1:385" s="82" customFormat="1" x14ac:dyDescent="0.25"/>
    <row r="62" spans="1:385" s="82" customFormat="1" x14ac:dyDescent="0.25"/>
    <row r="63" spans="1:385" s="82" customFormat="1" x14ac:dyDescent="0.25"/>
    <row r="64" spans="1:385" s="82" customFormat="1" x14ac:dyDescent="0.25"/>
    <row r="65" spans="2:10" s="82" customFormat="1" x14ac:dyDescent="0.25"/>
    <row r="66" spans="2:10" s="82" customFormat="1" x14ac:dyDescent="0.25"/>
    <row r="67" spans="2:10" s="82" customFormat="1" x14ac:dyDescent="0.25"/>
    <row r="68" spans="2:10" s="82" customFormat="1" x14ac:dyDescent="0.25"/>
    <row r="69" spans="2:10" s="82" customFormat="1" x14ac:dyDescent="0.25"/>
    <row r="70" spans="2:10" s="82" customFormat="1" x14ac:dyDescent="0.25"/>
    <row r="71" spans="2:10" s="82" customFormat="1" x14ac:dyDescent="0.25">
      <c r="B71" s="121"/>
      <c r="C71" s="121"/>
      <c r="D71" s="121"/>
      <c r="E71" s="121"/>
      <c r="F71" s="121"/>
      <c r="G71" s="121"/>
      <c r="H71" s="121"/>
      <c r="I71" s="121"/>
      <c r="J71" s="121"/>
    </row>
    <row r="72" spans="2:10" s="82" customFormat="1" x14ac:dyDescent="0.25">
      <c r="B72" s="121"/>
      <c r="C72" s="121"/>
      <c r="D72" s="121"/>
      <c r="E72" s="121"/>
      <c r="F72" s="121"/>
      <c r="G72" s="121"/>
      <c r="H72" s="121"/>
      <c r="I72" s="121"/>
      <c r="J72" s="121"/>
    </row>
    <row r="73" spans="2:10" s="82" customFormat="1" x14ac:dyDescent="0.25">
      <c r="B73" s="121"/>
      <c r="C73" s="121"/>
      <c r="D73" s="121"/>
      <c r="E73" s="121"/>
      <c r="F73" s="121"/>
      <c r="G73" s="121"/>
      <c r="H73" s="121"/>
      <c r="I73" s="121"/>
      <c r="J73" s="121"/>
    </row>
    <row r="74" spans="2:10" s="82" customFormat="1" x14ac:dyDescent="0.25">
      <c r="B74" s="121"/>
      <c r="C74" s="121"/>
      <c r="D74" s="121"/>
      <c r="E74" s="121"/>
      <c r="F74" s="121"/>
      <c r="G74" s="121"/>
      <c r="H74" s="121"/>
      <c r="I74" s="121"/>
      <c r="J74" s="121"/>
    </row>
    <row r="75" spans="2:10" s="82" customFormat="1" x14ac:dyDescent="0.25"/>
    <row r="76" spans="2:10" s="82" customFormat="1" x14ac:dyDescent="0.25"/>
    <row r="77" spans="2:10" s="82" customFormat="1" x14ac:dyDescent="0.25"/>
    <row r="78" spans="2:10" s="82" customFormat="1" x14ac:dyDescent="0.25"/>
    <row r="79" spans="2:10" s="82" customFormat="1" x14ac:dyDescent="0.25"/>
    <row r="80" spans="2:10" s="82" customFormat="1" x14ac:dyDescent="0.25"/>
    <row r="81" s="82" customFormat="1" x14ac:dyDescent="0.25"/>
    <row r="82" s="82" customFormat="1" x14ac:dyDescent="0.25"/>
    <row r="83" s="82" customFormat="1" x14ac:dyDescent="0.25"/>
    <row r="84" s="82" customFormat="1" x14ac:dyDescent="0.25"/>
    <row r="85" s="82" customFormat="1" x14ac:dyDescent="0.25"/>
    <row r="86" s="82" customFormat="1" x14ac:dyDescent="0.25"/>
    <row r="87" s="82" customFormat="1" x14ac:dyDescent="0.25"/>
    <row r="88" s="82" customFormat="1" x14ac:dyDescent="0.25"/>
    <row r="89" s="82" customFormat="1" x14ac:dyDescent="0.25"/>
    <row r="90" s="82" customFormat="1" x14ac:dyDescent="0.25"/>
    <row r="91" s="82" customFormat="1" x14ac:dyDescent="0.25"/>
    <row r="92" s="82" customFormat="1" x14ac:dyDescent="0.25"/>
    <row r="93" s="82" customFormat="1" x14ac:dyDescent="0.25"/>
    <row r="94" s="82" customFormat="1" x14ac:dyDescent="0.25"/>
    <row r="95" s="82" customFormat="1" x14ac:dyDescent="0.25"/>
    <row r="96" s="82" customFormat="1" x14ac:dyDescent="0.25"/>
    <row r="97" s="82" customFormat="1" x14ac:dyDescent="0.25"/>
    <row r="98" s="82" customFormat="1" x14ac:dyDescent="0.25"/>
    <row r="99" s="82" customFormat="1" x14ac:dyDescent="0.25"/>
    <row r="100" s="82" customFormat="1" x14ac:dyDescent="0.25"/>
    <row r="101" s="82" customFormat="1" x14ac:dyDescent="0.25"/>
    <row r="102" s="82" customFormat="1" x14ac:dyDescent="0.25"/>
    <row r="103" s="82" customFormat="1" x14ac:dyDescent="0.25"/>
    <row r="104" s="82" customFormat="1" x14ac:dyDescent="0.25"/>
    <row r="105" s="82" customFormat="1" x14ac:dyDescent="0.25"/>
    <row r="106" s="82" customFormat="1" x14ac:dyDescent="0.25"/>
    <row r="107" s="82" customFormat="1" x14ac:dyDescent="0.25"/>
    <row r="108" s="82" customFormat="1" x14ac:dyDescent="0.25"/>
    <row r="109" s="82" customFormat="1" x14ac:dyDescent="0.25"/>
    <row r="110" s="82" customFormat="1" x14ac:dyDescent="0.25"/>
    <row r="111" s="82" customFormat="1" x14ac:dyDescent="0.25"/>
    <row r="112" s="82" customFormat="1" x14ac:dyDescent="0.25"/>
    <row r="113" s="82" customFormat="1" x14ac:dyDescent="0.25"/>
    <row r="114" s="82" customFormat="1" x14ac:dyDescent="0.25"/>
    <row r="115" s="82" customFormat="1" x14ac:dyDescent="0.25"/>
    <row r="116" s="82" customFormat="1" x14ac:dyDescent="0.25"/>
    <row r="117" s="82" customFormat="1" x14ac:dyDescent="0.25"/>
    <row r="118" s="82" customFormat="1" x14ac:dyDescent="0.25"/>
    <row r="119" s="82" customFormat="1" x14ac:dyDescent="0.25"/>
    <row r="120" s="82" customFormat="1" x14ac:dyDescent="0.25"/>
    <row r="121" s="82" customFormat="1" x14ac:dyDescent="0.25"/>
    <row r="122" s="82" customFormat="1" x14ac:dyDescent="0.25"/>
    <row r="123" s="82" customFormat="1" x14ac:dyDescent="0.25"/>
    <row r="124" s="82" customFormat="1" x14ac:dyDescent="0.25"/>
    <row r="125" s="82" customFormat="1" x14ac:dyDescent="0.25"/>
    <row r="126" s="82" customFormat="1" x14ac:dyDescent="0.25"/>
    <row r="127" s="82" customFormat="1" x14ac:dyDescent="0.25"/>
    <row r="128" s="82" customFormat="1" x14ac:dyDescent="0.25"/>
    <row r="129" s="82" customFormat="1" x14ac:dyDescent="0.25"/>
    <row r="130" s="82" customFormat="1" x14ac:dyDescent="0.25"/>
    <row r="131" s="82" customFormat="1" x14ac:dyDescent="0.25"/>
    <row r="132" s="82" customFormat="1" x14ac:dyDescent="0.25"/>
    <row r="133" s="82" customFormat="1" x14ac:dyDescent="0.25"/>
    <row r="134" s="82" customFormat="1" x14ac:dyDescent="0.25"/>
    <row r="135" s="82" customFormat="1" x14ac:dyDescent="0.25"/>
    <row r="136" s="82" customFormat="1" x14ac:dyDescent="0.25"/>
    <row r="137" s="82" customFormat="1" x14ac:dyDescent="0.25"/>
    <row r="138" s="82" customFormat="1" x14ac:dyDescent="0.25"/>
    <row r="139" s="82" customFormat="1" x14ac:dyDescent="0.25"/>
    <row r="140" s="82" customFormat="1" x14ac:dyDescent="0.25"/>
    <row r="141" s="82" customFormat="1" x14ac:dyDescent="0.25"/>
    <row r="142" s="82" customFormat="1" x14ac:dyDescent="0.25"/>
    <row r="143" s="82" customFormat="1" x14ac:dyDescent="0.25"/>
    <row r="144" s="82" customFormat="1" x14ac:dyDescent="0.25"/>
    <row r="145" s="82" customFormat="1" x14ac:dyDescent="0.25"/>
    <row r="146" s="82" customFormat="1" x14ac:dyDescent="0.25"/>
    <row r="147" s="82" customFormat="1" x14ac:dyDescent="0.25"/>
    <row r="148" s="82" customFormat="1" x14ac:dyDescent="0.25"/>
    <row r="149" s="82" customFormat="1" x14ac:dyDescent="0.25"/>
    <row r="150" s="82" customFormat="1" x14ac:dyDescent="0.25"/>
    <row r="151" s="82" customFormat="1" x14ac:dyDescent="0.25"/>
    <row r="152" s="82" customFormat="1" x14ac:dyDescent="0.25"/>
    <row r="153" s="82" customFormat="1" x14ac:dyDescent="0.25"/>
    <row r="154" s="82" customFormat="1" x14ac:dyDescent="0.25"/>
    <row r="155" s="82" customFormat="1" x14ac:dyDescent="0.25"/>
    <row r="156" s="82" customFormat="1" x14ac:dyDescent="0.25"/>
    <row r="157" s="82" customFormat="1" x14ac:dyDescent="0.25"/>
    <row r="158" s="82" customFormat="1" x14ac:dyDescent="0.25"/>
    <row r="159" s="82" customFormat="1" x14ac:dyDescent="0.25"/>
    <row r="160" s="82" customFormat="1" x14ac:dyDescent="0.25"/>
    <row r="161" s="82" customFormat="1" x14ac:dyDescent="0.25"/>
    <row r="162" s="82" customFormat="1" x14ac:dyDescent="0.25"/>
    <row r="163" s="82" customFormat="1" x14ac:dyDescent="0.25"/>
    <row r="164" s="82" customFormat="1" x14ac:dyDescent="0.25"/>
    <row r="165" s="82" customFormat="1" x14ac:dyDescent="0.25"/>
    <row r="166" s="82" customFormat="1" x14ac:dyDescent="0.25"/>
    <row r="167" s="82" customFormat="1" x14ac:dyDescent="0.25"/>
    <row r="168" s="82" customFormat="1" x14ac:dyDescent="0.25"/>
    <row r="169" s="82" customFormat="1" x14ac:dyDescent="0.25"/>
    <row r="170" s="82" customFormat="1" x14ac:dyDescent="0.25"/>
    <row r="171" s="82" customFormat="1" x14ac:dyDescent="0.25"/>
    <row r="172" s="82" customFormat="1" x14ac:dyDescent="0.25"/>
    <row r="173" s="82" customFormat="1" x14ac:dyDescent="0.25"/>
    <row r="174" s="82" customFormat="1" x14ac:dyDescent="0.25"/>
    <row r="175" s="82" customFormat="1" x14ac:dyDescent="0.25"/>
    <row r="176" s="82" customFormat="1" x14ac:dyDescent="0.25"/>
    <row r="177" s="82" customFormat="1" x14ac:dyDescent="0.25"/>
    <row r="178" s="82" customFormat="1" x14ac:dyDescent="0.25"/>
    <row r="179" s="82" customFormat="1" x14ac:dyDescent="0.25"/>
    <row r="180" s="82" customFormat="1" x14ac:dyDescent="0.25"/>
    <row r="181" s="82" customFormat="1" x14ac:dyDescent="0.25"/>
    <row r="182" s="82" customFormat="1" x14ac:dyDescent="0.25"/>
    <row r="183" s="82" customFormat="1" x14ac:dyDescent="0.25"/>
    <row r="184" s="82" customFormat="1" x14ac:dyDescent="0.25"/>
    <row r="185" s="82" customFormat="1" x14ac:dyDescent="0.25"/>
    <row r="186" s="82" customFormat="1" x14ac:dyDescent="0.25"/>
    <row r="187" s="82" customFormat="1" x14ac:dyDescent="0.25"/>
    <row r="188" s="82" customFormat="1" x14ac:dyDescent="0.25"/>
    <row r="189" s="82" customFormat="1" x14ac:dyDescent="0.25"/>
    <row r="190" s="82" customFormat="1" x14ac:dyDescent="0.25"/>
    <row r="191" s="82" customFormat="1" x14ac:dyDescent="0.25"/>
    <row r="192" s="82" customFormat="1" x14ac:dyDescent="0.25"/>
    <row r="193" s="82" customFormat="1" x14ac:dyDescent="0.25"/>
    <row r="194" s="82" customFormat="1" x14ac:dyDescent="0.25"/>
    <row r="195" s="82" customFormat="1" x14ac:dyDescent="0.25"/>
    <row r="196" s="82" customFormat="1" x14ac:dyDescent="0.25"/>
    <row r="197" s="82" customFormat="1" x14ac:dyDescent="0.25"/>
    <row r="198" s="82" customFormat="1" x14ac:dyDescent="0.25"/>
    <row r="199" s="82" customFormat="1" x14ac:dyDescent="0.25"/>
    <row r="200" s="82" customFormat="1" x14ac:dyDescent="0.25"/>
    <row r="201" s="82" customFormat="1" x14ac:dyDescent="0.25"/>
    <row r="202" s="82" customFormat="1" x14ac:dyDescent="0.25"/>
    <row r="203" s="82" customFormat="1" x14ac:dyDescent="0.25"/>
    <row r="204" s="82" customFormat="1" x14ac:dyDescent="0.25"/>
    <row r="205" s="82" customFormat="1" x14ac:dyDescent="0.25"/>
    <row r="206" s="82" customFormat="1" x14ac:dyDescent="0.25"/>
    <row r="207" s="82" customFormat="1" x14ac:dyDescent="0.25"/>
    <row r="208" s="82" customFormat="1" x14ac:dyDescent="0.25"/>
    <row r="209" s="82" customFormat="1" x14ac:dyDescent="0.25"/>
    <row r="210" s="82" customFormat="1" x14ac:dyDescent="0.25"/>
    <row r="211" s="82" customFormat="1" x14ac:dyDescent="0.25"/>
    <row r="212" s="82" customFormat="1" x14ac:dyDescent="0.25"/>
    <row r="213" s="82" customFormat="1" x14ac:dyDescent="0.25"/>
    <row r="214" s="82" customFormat="1" x14ac:dyDescent="0.25"/>
    <row r="215" s="82" customFormat="1" x14ac:dyDescent="0.25"/>
    <row r="216" s="82" customFormat="1" x14ac:dyDescent="0.25"/>
    <row r="217" s="82" customFormat="1" x14ac:dyDescent="0.25"/>
    <row r="218" s="82" customFormat="1" x14ac:dyDescent="0.25"/>
    <row r="219" s="82" customFormat="1" x14ac:dyDescent="0.25"/>
    <row r="220" s="82" customFormat="1" x14ac:dyDescent="0.25"/>
    <row r="221" s="82" customFormat="1" x14ac:dyDescent="0.25"/>
    <row r="222" s="82" customFormat="1" x14ac:dyDescent="0.25"/>
    <row r="223" s="82" customFormat="1" x14ac:dyDescent="0.25"/>
    <row r="224" s="82" customFormat="1" x14ac:dyDescent="0.25"/>
    <row r="225" s="82" customFormat="1" x14ac:dyDescent="0.25"/>
    <row r="226" s="82" customFormat="1" x14ac:dyDescent="0.25"/>
    <row r="227" s="82" customFormat="1" x14ac:dyDescent="0.25"/>
    <row r="228" s="82" customFormat="1" x14ac:dyDescent="0.25"/>
    <row r="229" s="82" customFormat="1" x14ac:dyDescent="0.25"/>
    <row r="230" s="82" customFormat="1" x14ac:dyDescent="0.25"/>
    <row r="231" s="82" customFormat="1" x14ac:dyDescent="0.25"/>
    <row r="232" s="82" customFormat="1" x14ac:dyDescent="0.25"/>
    <row r="233" s="82" customFormat="1" x14ac:dyDescent="0.25"/>
    <row r="234" s="82" customFormat="1" x14ac:dyDescent="0.25"/>
    <row r="235" s="82" customFormat="1" x14ac:dyDescent="0.25"/>
    <row r="236" s="82" customFormat="1" x14ac:dyDescent="0.25"/>
    <row r="237" s="82" customFormat="1" x14ac:dyDescent="0.25"/>
    <row r="238" s="82" customFormat="1" x14ac:dyDescent="0.25"/>
    <row r="239" s="82" customFormat="1" x14ac:dyDescent="0.25"/>
    <row r="240" s="82" customFormat="1" x14ac:dyDescent="0.25"/>
    <row r="241" s="82" customFormat="1" x14ac:dyDescent="0.25"/>
    <row r="242" s="82" customFormat="1" x14ac:dyDescent="0.25"/>
    <row r="243" s="82" customFormat="1" x14ac:dyDescent="0.25"/>
    <row r="244" s="82" customFormat="1" x14ac:dyDescent="0.25"/>
    <row r="245" s="82" customFormat="1" x14ac:dyDescent="0.25"/>
    <row r="246" s="82" customFormat="1" x14ac:dyDescent="0.25"/>
    <row r="247" s="82" customFormat="1" x14ac:dyDescent="0.25"/>
    <row r="248" s="82" customFormat="1" x14ac:dyDescent="0.25"/>
    <row r="249" s="82" customFormat="1" x14ac:dyDescent="0.25"/>
    <row r="250" s="82" customFormat="1" x14ac:dyDescent="0.25"/>
    <row r="251" s="82" customFormat="1" x14ac:dyDescent="0.25"/>
    <row r="252" s="82" customFormat="1" x14ac:dyDescent="0.25"/>
    <row r="253" s="82" customFormat="1" x14ac:dyDescent="0.25"/>
    <row r="254" s="82" customFormat="1" x14ac:dyDescent="0.25"/>
    <row r="255" s="82" customFormat="1" x14ac:dyDescent="0.25"/>
    <row r="256" s="82" customFormat="1" x14ac:dyDescent="0.25"/>
    <row r="257" s="82" customFormat="1" x14ac:dyDescent="0.25"/>
    <row r="258" s="82" customFormat="1" x14ac:dyDescent="0.25"/>
    <row r="259" s="82" customFormat="1" x14ac:dyDescent="0.25"/>
    <row r="260" s="82" customFormat="1" x14ac:dyDescent="0.25"/>
    <row r="261" s="82" customFormat="1" x14ac:dyDescent="0.25"/>
    <row r="262" s="82" customFormat="1" x14ac:dyDescent="0.25"/>
    <row r="263" s="82" customFormat="1" x14ac:dyDescent="0.25"/>
    <row r="264" s="82" customFormat="1" x14ac:dyDescent="0.25"/>
    <row r="265" s="82" customFormat="1" x14ac:dyDescent="0.25"/>
    <row r="266" s="82" customFormat="1" x14ac:dyDescent="0.25"/>
    <row r="267" s="82" customFormat="1" x14ac:dyDescent="0.25"/>
    <row r="268" s="82" customFormat="1" x14ac:dyDescent="0.25"/>
    <row r="269" s="82" customFormat="1" x14ac:dyDescent="0.25"/>
    <row r="270" s="82" customFormat="1" x14ac:dyDescent="0.25"/>
    <row r="271" s="82" customFormat="1" x14ac:dyDescent="0.25"/>
    <row r="272" s="82" customFormat="1" x14ac:dyDescent="0.25"/>
    <row r="273" s="82" customFormat="1" x14ac:dyDescent="0.25"/>
    <row r="274" s="82" customFormat="1" x14ac:dyDescent="0.25"/>
    <row r="275" s="82" customFormat="1" x14ac:dyDescent="0.25"/>
    <row r="276" s="82" customFormat="1" x14ac:dyDescent="0.25"/>
    <row r="277" s="82" customFormat="1" x14ac:dyDescent="0.25"/>
    <row r="278" s="82" customFormat="1" x14ac:dyDescent="0.25"/>
    <row r="279" s="82" customFormat="1" x14ac:dyDescent="0.25"/>
    <row r="280" s="82" customFormat="1" x14ac:dyDescent="0.25"/>
    <row r="281" s="82" customFormat="1" x14ac:dyDescent="0.25"/>
    <row r="282" s="82" customFormat="1" x14ac:dyDescent="0.25"/>
    <row r="283" s="82" customFormat="1" x14ac:dyDescent="0.25"/>
    <row r="284" s="82" customFormat="1" x14ac:dyDescent="0.25"/>
    <row r="285" s="82" customFormat="1" x14ac:dyDescent="0.25"/>
    <row r="286" s="82" customFormat="1" x14ac:dyDescent="0.25"/>
    <row r="287" s="82" customFormat="1" x14ac:dyDescent="0.25"/>
    <row r="288" s="82" customFormat="1" x14ac:dyDescent="0.25"/>
    <row r="289" s="82" customFormat="1" x14ac:dyDescent="0.25"/>
    <row r="290" s="82" customFormat="1" x14ac:dyDescent="0.25"/>
    <row r="291" s="82" customFormat="1" x14ac:dyDescent="0.25"/>
    <row r="292" s="82" customFormat="1" x14ac:dyDescent="0.25"/>
    <row r="293" s="82" customFormat="1" x14ac:dyDescent="0.25"/>
    <row r="294" s="82" customFormat="1" x14ac:dyDescent="0.25"/>
    <row r="295" s="82" customFormat="1" x14ac:dyDescent="0.25"/>
    <row r="296" s="82" customFormat="1" x14ac:dyDescent="0.25"/>
    <row r="297" s="82" customFormat="1" x14ac:dyDescent="0.25"/>
    <row r="298" s="82" customFormat="1" x14ac:dyDescent="0.25"/>
    <row r="299" s="82" customFormat="1" x14ac:dyDescent="0.25"/>
    <row r="300" s="82" customFormat="1" x14ac:dyDescent="0.25"/>
    <row r="301" s="82" customFormat="1" x14ac:dyDescent="0.25"/>
    <row r="302" s="82" customFormat="1" x14ac:dyDescent="0.25"/>
    <row r="303" s="82" customFormat="1" x14ac:dyDescent="0.25"/>
    <row r="304" s="82" customFormat="1" x14ac:dyDescent="0.25"/>
    <row r="305" s="82" customFormat="1" x14ac:dyDescent="0.25"/>
    <row r="306" s="82" customFormat="1" x14ac:dyDescent="0.25"/>
    <row r="307" s="82" customFormat="1" x14ac:dyDescent="0.25"/>
    <row r="308" s="82" customFormat="1" x14ac:dyDescent="0.25"/>
    <row r="309" s="82" customFormat="1" x14ac:dyDescent="0.25"/>
    <row r="310" s="82" customFormat="1" x14ac:dyDescent="0.25"/>
    <row r="311" s="82" customFormat="1" x14ac:dyDescent="0.25"/>
    <row r="312" s="82" customFormat="1" x14ac:dyDescent="0.25"/>
    <row r="313" s="82" customFormat="1" x14ac:dyDescent="0.25"/>
    <row r="314" s="82" customFormat="1" x14ac:dyDescent="0.25"/>
    <row r="315" s="82" customFormat="1" x14ac:dyDescent="0.25"/>
    <row r="316" s="82" customFormat="1" x14ac:dyDescent="0.25"/>
    <row r="317" s="82" customFormat="1" x14ac:dyDescent="0.25"/>
    <row r="318" s="82" customFormat="1" x14ac:dyDescent="0.25"/>
    <row r="319" s="82" customFormat="1" x14ac:dyDescent="0.25"/>
    <row r="320" s="82" customFormat="1" x14ac:dyDescent="0.25"/>
    <row r="321" s="82" customFormat="1" x14ac:dyDescent="0.25"/>
    <row r="322" s="82" customFormat="1" x14ac:dyDescent="0.25"/>
    <row r="323" s="82" customFormat="1" x14ac:dyDescent="0.25"/>
    <row r="324" s="82" customFormat="1" x14ac:dyDescent="0.25"/>
    <row r="325" s="82" customFormat="1" x14ac:dyDescent="0.25"/>
    <row r="326" s="82" customFormat="1" x14ac:dyDescent="0.25"/>
    <row r="327" s="82" customFormat="1" x14ac:dyDescent="0.25"/>
    <row r="328" s="82" customFormat="1" x14ac:dyDescent="0.25"/>
    <row r="329" s="82" customFormat="1" x14ac:dyDescent="0.25"/>
    <row r="330" s="82" customFormat="1" x14ac:dyDescent="0.25"/>
    <row r="331" s="82" customFormat="1" x14ac:dyDescent="0.25"/>
    <row r="332" s="82" customFormat="1" x14ac:dyDescent="0.25"/>
    <row r="333" s="82" customFormat="1" x14ac:dyDescent="0.25"/>
    <row r="334" s="82" customFormat="1" x14ac:dyDescent="0.25"/>
    <row r="335" s="82" customFormat="1" x14ac:dyDescent="0.25"/>
    <row r="336" s="82" customFormat="1" x14ac:dyDescent="0.25"/>
    <row r="337" s="82" customFormat="1" x14ac:dyDescent="0.25"/>
    <row r="338" s="82" customFormat="1" x14ac:dyDescent="0.25"/>
    <row r="339" s="82" customFormat="1" x14ac:dyDescent="0.25"/>
    <row r="340" s="82" customFormat="1" x14ac:dyDescent="0.25"/>
    <row r="341" s="82" customFormat="1" x14ac:dyDescent="0.25"/>
    <row r="342" s="82" customFormat="1" x14ac:dyDescent="0.25"/>
    <row r="343" s="82" customFormat="1" x14ac:dyDescent="0.25"/>
    <row r="344" s="82" customFormat="1" x14ac:dyDescent="0.25"/>
    <row r="345" s="82" customFormat="1" x14ac:dyDescent="0.25"/>
    <row r="346" s="82" customFormat="1" x14ac:dyDescent="0.25"/>
    <row r="347" s="82" customFormat="1" x14ac:dyDescent="0.25"/>
    <row r="348" s="82" customFormat="1" x14ac:dyDescent="0.25"/>
    <row r="349" s="82" customFormat="1" x14ac:dyDescent="0.25"/>
    <row r="350" s="82" customFormat="1" x14ac:dyDescent="0.25"/>
    <row r="351" s="82" customFormat="1" x14ac:dyDescent="0.25"/>
    <row r="352" s="82" customFormat="1" x14ac:dyDescent="0.25"/>
    <row r="353" s="82" customFormat="1" x14ac:dyDescent="0.25"/>
    <row r="354" s="82" customFormat="1" x14ac:dyDescent="0.25"/>
    <row r="355" s="82" customFormat="1" x14ac:dyDescent="0.25"/>
    <row r="356" s="82" customFormat="1" x14ac:dyDescent="0.25"/>
    <row r="357" s="82" customFormat="1" x14ac:dyDescent="0.25"/>
    <row r="358" s="82" customFormat="1" x14ac:dyDescent="0.25"/>
    <row r="359" s="82" customFormat="1" x14ac:dyDescent="0.25"/>
    <row r="360" s="82" customFormat="1" x14ac:dyDescent="0.25"/>
    <row r="361" s="82" customFormat="1" x14ac:dyDescent="0.25"/>
    <row r="362" s="82" customFormat="1" x14ac:dyDescent="0.25"/>
    <row r="363" s="82" customFormat="1" x14ac:dyDescent="0.25"/>
    <row r="364" s="82" customFormat="1" x14ac:dyDescent="0.25"/>
    <row r="365" s="82" customFormat="1" x14ac:dyDescent="0.25"/>
    <row r="366" s="82" customFormat="1" x14ac:dyDescent="0.25"/>
    <row r="367" s="82" customFormat="1" x14ac:dyDescent="0.25"/>
    <row r="368" s="82" customFormat="1" x14ac:dyDescent="0.25"/>
    <row r="369" s="82" customFormat="1" x14ac:dyDescent="0.25"/>
    <row r="370" s="82" customFormat="1" x14ac:dyDescent="0.25"/>
    <row r="371" s="82" customFormat="1" x14ac:dyDescent="0.25"/>
    <row r="372" s="82" customFormat="1" x14ac:dyDescent="0.25"/>
    <row r="373" s="82" customFormat="1" x14ac:dyDescent="0.25"/>
    <row r="374" s="82" customFormat="1" x14ac:dyDescent="0.25"/>
    <row r="375" s="82" customFormat="1" x14ac:dyDescent="0.25"/>
    <row r="376" s="82" customFormat="1" x14ac:dyDescent="0.25"/>
    <row r="377" s="82" customFormat="1" x14ac:dyDescent="0.25"/>
    <row r="378" s="82" customFormat="1" x14ac:dyDescent="0.25"/>
    <row r="379" s="82" customFormat="1" x14ac:dyDescent="0.25"/>
    <row r="380" s="82" customFormat="1" x14ac:dyDescent="0.25"/>
    <row r="381" s="82" customFormat="1" x14ac:dyDescent="0.25"/>
    <row r="382" s="82" customFormat="1" x14ac:dyDescent="0.25"/>
    <row r="383" s="82" customFormat="1" x14ac:dyDescent="0.25"/>
    <row r="384" s="82" customFormat="1" x14ac:dyDescent="0.25"/>
    <row r="385" s="82" customFormat="1" x14ac:dyDescent="0.25"/>
    <row r="386" s="82" customFormat="1" x14ac:dyDescent="0.25"/>
    <row r="387" s="82" customFormat="1" x14ac:dyDescent="0.25"/>
    <row r="388" s="82" customFormat="1" x14ac:dyDescent="0.25"/>
    <row r="389" s="82" customFormat="1" x14ac:dyDescent="0.25"/>
    <row r="390" s="82" customFormat="1" x14ac:dyDescent="0.25"/>
    <row r="391" s="82" customFormat="1" x14ac:dyDescent="0.25"/>
    <row r="392" s="82" customFormat="1" x14ac:dyDescent="0.25"/>
    <row r="393" s="82" customFormat="1" x14ac:dyDescent="0.25"/>
    <row r="394" s="82" customFormat="1" x14ac:dyDescent="0.25"/>
    <row r="395" s="82" customFormat="1" x14ac:dyDescent="0.25"/>
    <row r="396" s="82" customFormat="1" x14ac:dyDescent="0.25"/>
    <row r="397" s="82" customFormat="1" x14ac:dyDescent="0.25"/>
    <row r="398" s="82" customFormat="1" x14ac:dyDescent="0.25"/>
    <row r="399" s="82" customFormat="1" x14ac:dyDescent="0.25"/>
    <row r="400" s="82" customFormat="1" x14ac:dyDescent="0.25"/>
    <row r="401" s="82" customFormat="1" x14ac:dyDescent="0.25"/>
    <row r="402" s="82" customFormat="1" x14ac:dyDescent="0.25"/>
    <row r="403" s="82" customFormat="1" x14ac:dyDescent="0.25"/>
    <row r="404" s="82" customFormat="1" x14ac:dyDescent="0.25"/>
    <row r="405" s="82" customFormat="1" x14ac:dyDescent="0.25"/>
    <row r="406" s="82" customFormat="1" x14ac:dyDescent="0.25"/>
    <row r="407" s="82" customFormat="1" x14ac:dyDescent="0.25"/>
    <row r="408" s="82" customFormat="1" x14ac:dyDescent="0.25"/>
    <row r="409" s="82" customFormat="1" x14ac:dyDescent="0.25"/>
    <row r="410" s="82" customFormat="1" x14ac:dyDescent="0.25"/>
    <row r="411" s="82" customFormat="1" x14ac:dyDescent="0.25"/>
    <row r="412" s="82" customFormat="1" x14ac:dyDescent="0.25"/>
    <row r="413" s="82" customFormat="1" x14ac:dyDescent="0.25"/>
    <row r="414" s="82" customFormat="1" x14ac:dyDescent="0.25"/>
    <row r="415" s="82" customFormat="1" x14ac:dyDescent="0.25"/>
    <row r="416" s="82" customFormat="1" x14ac:dyDescent="0.25"/>
    <row r="417" s="82" customFormat="1" x14ac:dyDescent="0.25"/>
    <row r="418" s="82" customFormat="1" x14ac:dyDescent="0.25"/>
    <row r="419" s="82" customFormat="1" x14ac:dyDescent="0.25"/>
    <row r="420" s="82" customFormat="1" x14ac:dyDescent="0.25"/>
    <row r="421" s="82" customFormat="1" x14ac:dyDescent="0.25"/>
    <row r="422" s="82" customFormat="1" x14ac:dyDescent="0.25"/>
    <row r="423" s="82" customFormat="1" x14ac:dyDescent="0.25"/>
    <row r="424" s="82" customFormat="1" x14ac:dyDescent="0.25"/>
    <row r="425" s="82" customFormat="1" x14ac:dyDescent="0.25"/>
    <row r="426" s="82" customFormat="1" x14ac:dyDescent="0.25"/>
    <row r="427" s="82" customFormat="1" x14ac:dyDescent="0.25"/>
    <row r="428" s="82" customFormat="1" x14ac:dyDescent="0.25"/>
    <row r="429" s="82" customFormat="1" x14ac:dyDescent="0.25"/>
    <row r="430" s="82" customFormat="1" x14ac:dyDescent="0.25"/>
    <row r="431" s="82" customFormat="1" x14ac:dyDescent="0.25"/>
    <row r="432" s="82" customFormat="1" x14ac:dyDescent="0.25"/>
    <row r="433" s="82" customFormat="1" x14ac:dyDescent="0.25"/>
    <row r="434" s="82" customFormat="1" x14ac:dyDescent="0.25"/>
    <row r="435" s="82" customFormat="1" x14ac:dyDescent="0.25"/>
    <row r="436" s="82" customFormat="1" x14ac:dyDescent="0.25"/>
    <row r="437" s="82" customFormat="1" x14ac:dyDescent="0.25"/>
    <row r="438" s="82" customFormat="1" x14ac:dyDescent="0.25"/>
    <row r="439" s="82" customFormat="1" x14ac:dyDescent="0.25"/>
    <row r="440" s="82" customFormat="1" x14ac:dyDescent="0.25"/>
    <row r="441" s="82" customFormat="1" x14ac:dyDescent="0.25"/>
    <row r="442" s="82" customFormat="1" x14ac:dyDescent="0.25"/>
    <row r="443" s="82" customFormat="1" x14ac:dyDescent="0.25"/>
    <row r="444" s="82" customFormat="1" x14ac:dyDescent="0.25"/>
    <row r="445" s="82" customFormat="1" x14ac:dyDescent="0.25"/>
    <row r="446" s="82" customFormat="1" x14ac:dyDescent="0.25"/>
    <row r="447" s="82" customFormat="1" x14ac:dyDescent="0.25"/>
    <row r="448" s="82" customFormat="1" x14ac:dyDescent="0.25"/>
    <row r="449" s="82" customFormat="1" x14ac:dyDescent="0.25"/>
    <row r="450" s="82" customFormat="1" x14ac:dyDescent="0.25"/>
    <row r="451" s="82" customFormat="1" x14ac:dyDescent="0.25"/>
    <row r="452" s="82" customFormat="1" x14ac:dyDescent="0.25"/>
    <row r="453" s="82" customFormat="1" x14ac:dyDescent="0.25"/>
    <row r="454" s="82" customFormat="1" x14ac:dyDescent="0.25"/>
    <row r="455" s="82" customFormat="1" x14ac:dyDescent="0.25"/>
    <row r="456" s="82" customFormat="1" x14ac:dyDescent="0.25"/>
    <row r="457" s="82" customFormat="1" x14ac:dyDescent="0.25"/>
    <row r="458" s="82" customFormat="1" x14ac:dyDescent="0.25"/>
    <row r="459" s="82" customFormat="1" x14ac:dyDescent="0.25"/>
    <row r="460" s="82" customFormat="1" x14ac:dyDescent="0.25"/>
    <row r="461" s="82" customFormat="1" x14ac:dyDescent="0.25"/>
    <row r="462" s="82" customFormat="1" x14ac:dyDescent="0.25"/>
    <row r="463" s="82" customFormat="1" x14ac:dyDescent="0.25"/>
    <row r="464" s="82" customFormat="1" x14ac:dyDescent="0.25"/>
    <row r="465" s="82" customFormat="1" x14ac:dyDescent="0.25"/>
    <row r="466" s="82" customFormat="1" x14ac:dyDescent="0.25"/>
    <row r="467" s="82" customFormat="1" x14ac:dyDescent="0.25"/>
    <row r="468" s="82" customFormat="1" x14ac:dyDescent="0.25"/>
    <row r="469" s="82" customFormat="1" x14ac:dyDescent="0.25"/>
    <row r="470" s="82" customFormat="1" x14ac:dyDescent="0.25"/>
    <row r="471" s="82" customFormat="1" x14ac:dyDescent="0.25"/>
    <row r="472" s="82" customFormat="1" x14ac:dyDescent="0.25"/>
    <row r="473" s="82" customFormat="1" x14ac:dyDescent="0.25"/>
    <row r="474" s="82" customFormat="1" x14ac:dyDescent="0.25"/>
    <row r="475" s="82" customFormat="1" x14ac:dyDescent="0.25"/>
    <row r="476" s="82" customFormat="1" x14ac:dyDescent="0.25"/>
    <row r="477" s="82" customFormat="1" x14ac:dyDescent="0.25"/>
    <row r="478" s="82" customFormat="1" x14ac:dyDescent="0.25"/>
    <row r="479" s="82" customFormat="1" x14ac:dyDescent="0.25"/>
    <row r="480" s="82" customFormat="1" x14ac:dyDescent="0.25"/>
    <row r="481" s="82" customFormat="1" x14ac:dyDescent="0.25"/>
    <row r="482" s="82" customFormat="1" x14ac:dyDescent="0.25"/>
    <row r="483" s="82" customFormat="1" x14ac:dyDescent="0.25"/>
    <row r="484" s="82" customFormat="1" x14ac:dyDescent="0.25"/>
    <row r="485" s="82" customFormat="1" x14ac:dyDescent="0.25"/>
    <row r="486" s="82" customFormat="1" x14ac:dyDescent="0.25"/>
    <row r="487" s="82" customFormat="1" x14ac:dyDescent="0.25"/>
    <row r="488" s="82" customFormat="1" x14ac:dyDescent="0.25"/>
    <row r="489" s="82" customFormat="1" x14ac:dyDescent="0.25"/>
    <row r="490" s="82" customFormat="1" x14ac:dyDescent="0.25"/>
    <row r="491" s="82" customFormat="1" x14ac:dyDescent="0.25"/>
    <row r="492" s="82" customFormat="1" x14ac:dyDescent="0.25"/>
    <row r="493" s="82" customFormat="1" x14ac:dyDescent="0.25"/>
    <row r="494" s="82" customFormat="1" x14ac:dyDescent="0.25"/>
    <row r="495" s="82" customFormat="1" x14ac:dyDescent="0.25"/>
    <row r="496" s="82" customFormat="1" x14ac:dyDescent="0.25"/>
    <row r="497" s="82" customFormat="1" x14ac:dyDescent="0.25"/>
    <row r="498" s="82" customFormat="1" x14ac:dyDescent="0.25"/>
    <row r="499" s="82" customFormat="1" x14ac:dyDescent="0.25"/>
    <row r="500" s="82" customFormat="1" x14ac:dyDescent="0.25"/>
    <row r="501" s="82" customFormat="1" x14ac:dyDescent="0.25"/>
    <row r="502" s="82" customFormat="1" x14ac:dyDescent="0.25"/>
    <row r="503" s="82" customFormat="1" x14ac:dyDescent="0.25"/>
    <row r="504" s="82" customFormat="1" x14ac:dyDescent="0.25"/>
    <row r="505" s="82" customFormat="1" x14ac:dyDescent="0.25"/>
    <row r="506" s="82" customFormat="1" x14ac:dyDescent="0.25"/>
    <row r="507" s="82" customFormat="1" x14ac:dyDescent="0.25"/>
    <row r="508" s="82" customFormat="1" x14ac:dyDescent="0.25"/>
    <row r="509" s="82" customFormat="1" x14ac:dyDescent="0.25"/>
    <row r="510" s="82" customFormat="1" x14ac:dyDescent="0.25"/>
    <row r="511" s="82" customFormat="1" x14ac:dyDescent="0.25"/>
    <row r="512" s="82" customFormat="1" x14ac:dyDescent="0.25"/>
    <row r="513" s="82" customFormat="1" x14ac:dyDescent="0.25"/>
    <row r="514" s="82" customFormat="1" x14ac:dyDescent="0.25"/>
    <row r="515" s="82" customFormat="1" x14ac:dyDescent="0.25"/>
    <row r="516" s="82" customFormat="1" x14ac:dyDescent="0.25"/>
    <row r="517" s="82" customFormat="1" x14ac:dyDescent="0.25"/>
    <row r="518" s="82" customFormat="1" x14ac:dyDescent="0.25"/>
    <row r="519" s="82" customFormat="1" x14ac:dyDescent="0.25"/>
    <row r="520" s="82" customFormat="1" x14ac:dyDescent="0.25"/>
    <row r="521" s="82" customFormat="1" x14ac:dyDescent="0.25"/>
    <row r="522" s="82" customFormat="1" x14ac:dyDescent="0.25"/>
    <row r="523" s="82" customFormat="1" x14ac:dyDescent="0.25"/>
    <row r="524" s="82" customFormat="1" x14ac:dyDescent="0.25"/>
    <row r="525" s="82" customFormat="1" x14ac:dyDescent="0.25"/>
    <row r="526" s="82" customFormat="1" x14ac:dyDescent="0.25"/>
    <row r="527" s="82" customFormat="1" x14ac:dyDescent="0.25"/>
    <row r="528" s="82" customFormat="1" x14ac:dyDescent="0.25"/>
    <row r="529" s="82" customFormat="1" x14ac:dyDescent="0.25"/>
    <row r="530" s="82" customFormat="1" x14ac:dyDescent="0.25"/>
    <row r="531" s="82" customFormat="1" x14ac:dyDescent="0.25"/>
    <row r="532" s="82" customFormat="1" x14ac:dyDescent="0.25"/>
    <row r="533" s="82" customFormat="1" x14ac:dyDescent="0.25"/>
    <row r="534" s="82" customFormat="1" x14ac:dyDescent="0.25"/>
    <row r="535" s="82" customFormat="1" x14ac:dyDescent="0.25"/>
    <row r="536" s="82" customFormat="1" x14ac:dyDescent="0.25"/>
    <row r="537" s="82" customFormat="1" x14ac:dyDescent="0.25"/>
    <row r="538" s="82" customFormat="1" x14ac:dyDescent="0.25"/>
    <row r="539" s="82" customFormat="1" x14ac:dyDescent="0.25"/>
    <row r="540" s="82" customFormat="1" x14ac:dyDescent="0.25"/>
    <row r="541" s="82" customFormat="1" x14ac:dyDescent="0.25"/>
    <row r="542" s="82" customFormat="1" x14ac:dyDescent="0.25"/>
    <row r="543" s="82" customFormat="1" x14ac:dyDescent="0.25"/>
    <row r="544" s="82" customFormat="1" x14ac:dyDescent="0.25"/>
    <row r="545" s="82" customFormat="1" x14ac:dyDescent="0.25"/>
    <row r="546" s="82" customFormat="1" x14ac:dyDescent="0.25"/>
    <row r="547" s="82" customFormat="1" x14ac:dyDescent="0.25"/>
    <row r="548" s="82" customFormat="1" x14ac:dyDescent="0.25"/>
    <row r="549" s="82" customFormat="1" x14ac:dyDescent="0.25"/>
    <row r="550" s="82" customFormat="1" x14ac:dyDescent="0.25"/>
    <row r="551" s="82" customFormat="1" x14ac:dyDescent="0.25"/>
    <row r="552" s="82" customFormat="1" x14ac:dyDescent="0.25"/>
    <row r="553" s="82" customFormat="1" x14ac:dyDescent="0.25"/>
    <row r="554" s="82" customFormat="1" x14ac:dyDescent="0.25"/>
    <row r="555" s="82" customFormat="1" x14ac:dyDescent="0.25"/>
    <row r="556" s="82" customFormat="1" x14ac:dyDescent="0.25"/>
    <row r="557" s="82" customFormat="1" x14ac:dyDescent="0.25"/>
    <row r="558" s="82" customFormat="1" x14ac:dyDescent="0.25"/>
    <row r="559" s="82" customFormat="1" x14ac:dyDescent="0.25"/>
    <row r="560" s="82" customFormat="1" x14ac:dyDescent="0.25"/>
    <row r="561" s="82" customFormat="1" x14ac:dyDescent="0.25"/>
    <row r="562" s="82" customFormat="1" x14ac:dyDescent="0.25"/>
    <row r="563" s="82" customFormat="1" x14ac:dyDescent="0.25"/>
    <row r="564" s="82" customFormat="1" x14ac:dyDescent="0.25"/>
    <row r="565" s="82" customFormat="1" x14ac:dyDescent="0.25"/>
    <row r="566" s="82" customFormat="1" x14ac:dyDescent="0.25"/>
    <row r="567" s="82" customFormat="1" x14ac:dyDescent="0.25"/>
    <row r="568" s="82" customFormat="1" x14ac:dyDescent="0.25"/>
    <row r="569" s="82" customFormat="1" x14ac:dyDescent="0.25"/>
    <row r="570" s="82" customFormat="1" x14ac:dyDescent="0.25"/>
    <row r="571" s="82" customFormat="1" x14ac:dyDescent="0.25"/>
    <row r="572" s="82" customFormat="1" x14ac:dyDescent="0.25"/>
    <row r="573" s="82" customFormat="1" x14ac:dyDescent="0.25"/>
    <row r="574" s="82" customFormat="1" x14ac:dyDescent="0.25"/>
    <row r="575" s="82" customFormat="1" x14ac:dyDescent="0.25"/>
    <row r="576" s="82" customFormat="1" x14ac:dyDescent="0.25"/>
    <row r="577" s="82" customFormat="1" x14ac:dyDescent="0.25"/>
    <row r="578" s="82" customFormat="1" x14ac:dyDescent="0.25"/>
    <row r="579" s="82" customFormat="1" x14ac:dyDescent="0.25"/>
    <row r="580" s="82" customFormat="1" x14ac:dyDescent="0.25"/>
    <row r="581" s="82" customFormat="1" x14ac:dyDescent="0.25"/>
    <row r="582" s="82" customFormat="1" x14ac:dyDescent="0.25"/>
    <row r="583" s="82" customFormat="1" x14ac:dyDescent="0.25"/>
    <row r="584" s="82" customFormat="1" x14ac:dyDescent="0.25"/>
    <row r="585" s="82" customFormat="1" x14ac:dyDescent="0.25"/>
    <row r="586" s="82" customFormat="1" x14ac:dyDescent="0.25"/>
    <row r="587" s="82" customFormat="1" x14ac:dyDescent="0.25"/>
    <row r="588" s="82" customFormat="1" x14ac:dyDescent="0.25"/>
    <row r="589" s="82" customFormat="1" x14ac:dyDescent="0.25"/>
    <row r="590" s="82" customFormat="1" x14ac:dyDescent="0.25"/>
    <row r="591" s="82" customFormat="1" x14ac:dyDescent="0.25"/>
    <row r="592" s="82" customFormat="1" x14ac:dyDescent="0.25"/>
    <row r="593" s="82" customFormat="1" x14ac:dyDescent="0.25"/>
    <row r="594" s="82" customFormat="1" x14ac:dyDescent="0.25"/>
    <row r="595" s="82" customFormat="1" x14ac:dyDescent="0.25"/>
    <row r="596" s="82" customFormat="1" x14ac:dyDescent="0.25"/>
    <row r="597" s="82" customFormat="1" x14ac:dyDescent="0.25"/>
    <row r="598" s="82" customFormat="1" x14ac:dyDescent="0.25"/>
    <row r="599" s="82" customFormat="1" x14ac:dyDescent="0.25"/>
    <row r="600" s="82" customFormat="1" x14ac:dyDescent="0.25"/>
    <row r="601" s="82" customFormat="1" x14ac:dyDescent="0.25"/>
    <row r="602" s="82" customFormat="1" x14ac:dyDescent="0.25"/>
    <row r="603" s="82" customFormat="1" x14ac:dyDescent="0.25"/>
    <row r="604" s="82" customFormat="1" x14ac:dyDescent="0.25"/>
    <row r="605" s="82" customFormat="1" x14ac:dyDescent="0.25"/>
    <row r="606" s="82" customFormat="1" x14ac:dyDescent="0.25"/>
    <row r="607" s="82" customFormat="1" x14ac:dyDescent="0.25"/>
    <row r="608" s="82" customFormat="1" x14ac:dyDescent="0.25"/>
    <row r="609" s="82" customFormat="1" x14ac:dyDescent="0.25"/>
    <row r="610" s="82" customFormat="1" x14ac:dyDescent="0.25"/>
    <row r="611" s="82" customFormat="1" x14ac:dyDescent="0.25"/>
    <row r="612" s="82" customFormat="1" x14ac:dyDescent="0.25"/>
    <row r="613" s="82" customFormat="1" x14ac:dyDescent="0.25"/>
    <row r="614" s="82" customFormat="1" x14ac:dyDescent="0.25"/>
    <row r="615" s="82" customFormat="1" x14ac:dyDescent="0.25"/>
    <row r="616" s="82" customFormat="1" x14ac:dyDescent="0.25"/>
    <row r="617" s="82" customFormat="1" x14ac:dyDescent="0.25"/>
    <row r="618" s="82" customFormat="1" x14ac:dyDescent="0.25"/>
    <row r="619" s="82" customFormat="1" x14ac:dyDescent="0.25"/>
    <row r="620" s="82" customFormat="1" x14ac:dyDescent="0.25"/>
    <row r="621" s="82" customFormat="1" x14ac:dyDescent="0.25"/>
    <row r="622" s="82" customFormat="1" x14ac:dyDescent="0.25"/>
    <row r="623" s="82" customFormat="1" x14ac:dyDescent="0.25"/>
    <row r="624" s="82" customFormat="1" x14ac:dyDescent="0.25"/>
    <row r="625" s="82" customFormat="1" x14ac:dyDescent="0.25"/>
    <row r="626" s="82" customFormat="1" x14ac:dyDescent="0.25"/>
    <row r="627" s="82" customFormat="1" x14ac:dyDescent="0.25"/>
    <row r="628" s="82" customFormat="1" x14ac:dyDescent="0.25"/>
    <row r="629" s="82" customFormat="1" x14ac:dyDescent="0.25"/>
    <row r="630" s="82" customFormat="1" x14ac:dyDescent="0.25"/>
    <row r="631" s="82" customFormat="1" x14ac:dyDescent="0.25"/>
    <row r="632" s="82" customFormat="1" x14ac:dyDescent="0.25"/>
    <row r="633" s="82" customFormat="1" x14ac:dyDescent="0.25"/>
    <row r="634" s="82" customFormat="1" x14ac:dyDescent="0.25"/>
    <row r="635" s="82" customFormat="1" x14ac:dyDescent="0.25"/>
    <row r="636" s="82" customFormat="1" x14ac:dyDescent="0.25"/>
    <row r="637" s="82" customFormat="1" x14ac:dyDescent="0.25"/>
    <row r="638" s="82" customFormat="1" x14ac:dyDescent="0.25"/>
    <row r="639" s="82" customFormat="1" x14ac:dyDescent="0.25"/>
    <row r="640" s="82" customFormat="1" x14ac:dyDescent="0.25"/>
    <row r="641" s="82" customFormat="1" x14ac:dyDescent="0.25"/>
    <row r="642" s="82" customFormat="1" x14ac:dyDescent="0.25"/>
    <row r="643" s="82" customFormat="1" x14ac:dyDescent="0.25"/>
    <row r="644" s="82" customFormat="1" x14ac:dyDescent="0.25"/>
    <row r="645" s="82" customFormat="1" x14ac:dyDescent="0.25"/>
    <row r="646" s="82" customFormat="1" x14ac:dyDescent="0.25"/>
    <row r="647" s="82" customFormat="1" x14ac:dyDescent="0.25"/>
    <row r="648" s="82" customFormat="1" x14ac:dyDescent="0.25"/>
    <row r="649" s="82" customFormat="1" x14ac:dyDescent="0.25"/>
    <row r="650" s="82" customFormat="1" x14ac:dyDescent="0.25"/>
    <row r="651" s="82" customFormat="1" x14ac:dyDescent="0.25"/>
    <row r="652" s="82" customFormat="1" x14ac:dyDescent="0.25"/>
    <row r="653" s="82" customFormat="1" x14ac:dyDescent="0.25"/>
    <row r="654" s="82" customFormat="1" x14ac:dyDescent="0.25"/>
    <row r="655" s="82" customFormat="1" x14ac:dyDescent="0.25"/>
    <row r="656" s="82" customFormat="1" x14ac:dyDescent="0.25"/>
    <row r="657" s="82" customFormat="1" x14ac:dyDescent="0.25"/>
    <row r="658" s="82" customFormat="1" x14ac:dyDescent="0.25"/>
    <row r="659" s="82" customFormat="1" x14ac:dyDescent="0.25"/>
    <row r="660" s="82" customFormat="1" x14ac:dyDescent="0.25"/>
    <row r="661" s="82" customFormat="1" x14ac:dyDescent="0.25"/>
    <row r="662" s="82" customFormat="1" x14ac:dyDescent="0.25"/>
    <row r="663" s="82" customFormat="1" x14ac:dyDescent="0.25"/>
    <row r="664" s="82" customFormat="1" x14ac:dyDescent="0.25"/>
    <row r="665" s="82" customFormat="1" x14ac:dyDescent="0.25"/>
    <row r="666" s="82" customFormat="1" x14ac:dyDescent="0.25"/>
    <row r="667" s="82" customFormat="1" x14ac:dyDescent="0.25"/>
    <row r="668" s="82" customFormat="1" x14ac:dyDescent="0.25"/>
    <row r="669" s="82" customFormat="1" x14ac:dyDescent="0.25"/>
    <row r="670" s="82" customFormat="1" x14ac:dyDescent="0.25"/>
    <row r="671" s="82" customFormat="1" x14ac:dyDescent="0.25"/>
    <row r="672" s="82" customFormat="1" x14ac:dyDescent="0.25"/>
    <row r="673" s="82" customFormat="1" x14ac:dyDescent="0.25"/>
    <row r="674" s="82" customFormat="1" x14ac:dyDescent="0.25"/>
    <row r="675" s="82" customFormat="1" x14ac:dyDescent="0.25"/>
    <row r="676" s="82" customFormat="1" x14ac:dyDescent="0.25"/>
    <row r="677" s="82" customFormat="1" x14ac:dyDescent="0.25"/>
    <row r="678" s="82" customFormat="1" x14ac:dyDescent="0.25"/>
    <row r="679" s="82" customFormat="1" x14ac:dyDescent="0.25"/>
    <row r="680" s="82" customFormat="1" x14ac:dyDescent="0.25"/>
    <row r="681" s="82" customFormat="1" x14ac:dyDescent="0.25"/>
    <row r="682" s="82" customFormat="1" x14ac:dyDescent="0.25"/>
    <row r="683" s="82" customFormat="1" x14ac:dyDescent="0.25"/>
    <row r="684" s="82" customFormat="1" x14ac:dyDescent="0.25"/>
    <row r="685" s="82" customFormat="1" x14ac:dyDescent="0.25"/>
    <row r="686" s="82" customFormat="1" x14ac:dyDescent="0.25"/>
    <row r="687" s="82" customFormat="1" x14ac:dyDescent="0.25"/>
    <row r="688" s="82" customFormat="1" x14ac:dyDescent="0.25"/>
    <row r="689" s="82" customFormat="1" x14ac:dyDescent="0.25"/>
    <row r="690" s="82" customFormat="1" x14ac:dyDescent="0.25"/>
    <row r="691" s="82" customFormat="1" x14ac:dyDescent="0.25"/>
    <row r="692" s="82" customFormat="1" x14ac:dyDescent="0.25"/>
    <row r="693" s="82" customFormat="1" x14ac:dyDescent="0.25"/>
    <row r="694" s="82" customFormat="1" x14ac:dyDescent="0.25"/>
    <row r="695" s="82" customFormat="1" x14ac:dyDescent="0.25"/>
    <row r="696" s="82" customFormat="1" x14ac:dyDescent="0.25"/>
    <row r="697" s="82" customFormat="1" x14ac:dyDescent="0.25"/>
    <row r="698" s="82" customFormat="1" x14ac:dyDescent="0.25"/>
    <row r="699" s="82" customFormat="1" x14ac:dyDescent="0.25"/>
    <row r="700" s="82" customFormat="1" x14ac:dyDescent="0.25"/>
    <row r="701" s="82" customFormat="1" x14ac:dyDescent="0.25"/>
    <row r="702" s="82" customFormat="1" x14ac:dyDescent="0.25"/>
    <row r="703" s="82" customFormat="1" x14ac:dyDescent="0.25"/>
    <row r="704" s="82" customFormat="1" x14ac:dyDescent="0.25"/>
    <row r="705" s="82" customFormat="1" x14ac:dyDescent="0.25"/>
    <row r="706" s="82" customFormat="1" x14ac:dyDescent="0.25"/>
    <row r="707" s="82" customFormat="1" x14ac:dyDescent="0.25"/>
    <row r="708" s="82" customFormat="1" x14ac:dyDescent="0.25"/>
    <row r="709" s="82" customFormat="1" x14ac:dyDescent="0.25"/>
    <row r="710" s="82" customFormat="1" x14ac:dyDescent="0.25"/>
    <row r="711" s="82" customFormat="1" x14ac:dyDescent="0.25"/>
    <row r="712" s="82" customFormat="1" x14ac:dyDescent="0.25"/>
    <row r="713" s="82" customFormat="1" x14ac:dyDescent="0.25"/>
    <row r="714" s="82" customFormat="1" x14ac:dyDescent="0.25"/>
    <row r="715" s="82" customFormat="1" x14ac:dyDescent="0.25"/>
    <row r="716" s="82" customFormat="1" x14ac:dyDescent="0.25"/>
    <row r="717" s="82" customFormat="1" x14ac:dyDescent="0.25"/>
    <row r="718" s="82" customFormat="1" x14ac:dyDescent="0.25"/>
    <row r="719" s="82" customFormat="1" x14ac:dyDescent="0.25"/>
    <row r="720" s="82" customFormat="1" x14ac:dyDescent="0.25"/>
    <row r="721" s="82" customFormat="1" x14ac:dyDescent="0.25"/>
    <row r="722" s="82" customFormat="1" x14ac:dyDescent="0.25"/>
    <row r="723" s="82" customFormat="1" x14ac:dyDescent="0.25"/>
    <row r="724" s="82" customFormat="1" x14ac:dyDescent="0.25"/>
    <row r="725" s="82" customFormat="1" x14ac:dyDescent="0.25"/>
    <row r="726" s="82" customFormat="1" x14ac:dyDescent="0.25"/>
    <row r="727" s="82" customFormat="1" x14ac:dyDescent="0.25"/>
    <row r="728" s="82" customFormat="1" x14ac:dyDescent="0.25"/>
    <row r="729" s="82" customFormat="1" x14ac:dyDescent="0.25"/>
    <row r="730" s="82" customFormat="1" x14ac:dyDescent="0.25"/>
    <row r="731" s="82" customFormat="1" x14ac:dyDescent="0.25"/>
    <row r="732" s="82" customFormat="1" x14ac:dyDescent="0.25"/>
    <row r="733" s="82" customFormat="1" x14ac:dyDescent="0.25"/>
    <row r="734" s="82" customFormat="1" x14ac:dyDescent="0.25"/>
    <row r="735" s="82" customFormat="1" x14ac:dyDescent="0.25"/>
    <row r="736" s="82" customFormat="1" x14ac:dyDescent="0.25"/>
    <row r="737" s="82" customFormat="1" x14ac:dyDescent="0.25"/>
    <row r="738" s="82" customFormat="1" x14ac:dyDescent="0.25"/>
    <row r="739" s="82" customFormat="1" x14ac:dyDescent="0.25"/>
    <row r="740" s="82" customFormat="1" x14ac:dyDescent="0.25"/>
    <row r="741" s="82" customFormat="1" x14ac:dyDescent="0.25"/>
    <row r="742" s="82" customFormat="1" x14ac:dyDescent="0.25"/>
    <row r="743" s="82" customFormat="1" x14ac:dyDescent="0.25"/>
    <row r="744" s="82" customFormat="1" x14ac:dyDescent="0.25"/>
    <row r="745" s="82" customFormat="1" x14ac:dyDescent="0.25"/>
    <row r="746" s="82" customFormat="1" x14ac:dyDescent="0.25"/>
    <row r="747" s="82" customFormat="1" x14ac:dyDescent="0.25"/>
    <row r="748" s="82" customFormat="1" x14ac:dyDescent="0.25"/>
    <row r="749" s="82" customFormat="1" x14ac:dyDescent="0.25"/>
    <row r="750" s="82" customFormat="1" x14ac:dyDescent="0.25"/>
    <row r="751" s="82" customFormat="1" x14ac:dyDescent="0.25"/>
    <row r="752" s="82" customFormat="1" x14ac:dyDescent="0.25"/>
    <row r="753" s="82" customFormat="1" x14ac:dyDescent="0.25"/>
    <row r="754" s="82" customFormat="1" x14ac:dyDescent="0.25"/>
    <row r="755" s="82" customFormat="1" x14ac:dyDescent="0.25"/>
    <row r="756" s="82" customFormat="1" x14ac:dyDescent="0.25"/>
    <row r="757" s="82" customFormat="1" x14ac:dyDescent="0.25"/>
    <row r="758" s="82" customFormat="1" x14ac:dyDescent="0.25"/>
    <row r="759" s="82" customFormat="1" x14ac:dyDescent="0.25"/>
    <row r="760" s="82" customFormat="1" x14ac:dyDescent="0.25"/>
    <row r="761" s="82" customFormat="1" x14ac:dyDescent="0.25"/>
    <row r="762" s="82" customFormat="1" x14ac:dyDescent="0.25"/>
    <row r="763" s="82" customFormat="1" x14ac:dyDescent="0.25"/>
    <row r="764" s="82" customFormat="1" x14ac:dyDescent="0.25"/>
    <row r="765" s="82" customFormat="1" x14ac:dyDescent="0.25"/>
    <row r="766" s="82" customFormat="1" x14ac:dyDescent="0.25"/>
    <row r="767" s="82" customFormat="1" x14ac:dyDescent="0.25"/>
    <row r="768" s="82" customFormat="1" x14ac:dyDescent="0.25"/>
    <row r="769" s="82" customFormat="1" x14ac:dyDescent="0.25"/>
    <row r="770" s="82" customFormat="1" x14ac:dyDescent="0.25"/>
    <row r="771" s="82" customFormat="1" x14ac:dyDescent="0.25"/>
    <row r="772" s="82" customFormat="1" x14ac:dyDescent="0.25"/>
    <row r="773" s="82" customFormat="1" x14ac:dyDescent="0.25"/>
    <row r="774" s="82" customFormat="1" x14ac:dyDescent="0.25"/>
    <row r="775" s="82" customFormat="1" x14ac:dyDescent="0.25"/>
    <row r="776" s="82" customFormat="1" x14ac:dyDescent="0.25"/>
    <row r="777" s="82" customFormat="1" x14ac:dyDescent="0.25"/>
    <row r="778" s="82" customFormat="1" x14ac:dyDescent="0.25"/>
    <row r="779" s="82" customFormat="1" x14ac:dyDescent="0.25"/>
    <row r="780" s="82" customFormat="1" x14ac:dyDescent="0.25"/>
    <row r="781" s="82" customFormat="1" x14ac:dyDescent="0.25"/>
    <row r="782" s="82" customFormat="1" x14ac:dyDescent="0.25"/>
    <row r="783" s="82" customFormat="1" x14ac:dyDescent="0.25"/>
    <row r="784" s="82" customFormat="1" x14ac:dyDescent="0.25"/>
    <row r="785" s="82" customFormat="1" x14ac:dyDescent="0.25"/>
    <row r="786" s="82" customFormat="1" x14ac:dyDescent="0.25"/>
    <row r="787" s="82" customFormat="1" x14ac:dyDescent="0.25"/>
    <row r="788" s="82" customFormat="1" x14ac:dyDescent="0.25"/>
    <row r="789" s="82" customFormat="1" x14ac:dyDescent="0.25"/>
    <row r="790" s="82" customFormat="1" x14ac:dyDescent="0.25"/>
    <row r="791" s="82" customFormat="1" x14ac:dyDescent="0.25"/>
    <row r="792" s="82" customFormat="1" x14ac:dyDescent="0.25"/>
    <row r="793" s="82" customFormat="1" x14ac:dyDescent="0.25"/>
    <row r="794" s="82" customFormat="1" x14ac:dyDescent="0.25"/>
    <row r="795" s="82" customFormat="1" x14ac:dyDescent="0.25"/>
    <row r="796" s="82" customFormat="1" x14ac:dyDescent="0.25"/>
    <row r="797" s="82" customFormat="1" x14ac:dyDescent="0.25"/>
    <row r="798" s="82" customFormat="1" x14ac:dyDescent="0.25"/>
    <row r="799" s="82" customFormat="1" x14ac:dyDescent="0.25"/>
    <row r="800" s="82" customFormat="1" x14ac:dyDescent="0.25"/>
    <row r="801" s="82" customFormat="1" x14ac:dyDescent="0.25"/>
    <row r="802" s="82" customFormat="1" x14ac:dyDescent="0.25"/>
    <row r="803" s="82" customFormat="1" x14ac:dyDescent="0.25"/>
    <row r="804" s="82" customFormat="1" x14ac:dyDescent="0.25"/>
    <row r="805" s="82" customFormat="1" x14ac:dyDescent="0.25"/>
    <row r="806" s="82" customFormat="1" x14ac:dyDescent="0.25"/>
    <row r="807" s="82" customFormat="1" x14ac:dyDescent="0.25"/>
    <row r="808" s="82" customFormat="1" x14ac:dyDescent="0.25"/>
    <row r="809" s="82" customFormat="1" x14ac:dyDescent="0.25"/>
    <row r="810" s="82" customFormat="1" x14ac:dyDescent="0.25"/>
    <row r="811" s="82" customFormat="1" x14ac:dyDescent="0.25"/>
    <row r="812" s="82" customFormat="1" x14ac:dyDescent="0.25"/>
    <row r="813" s="82" customFormat="1" x14ac:dyDescent="0.25"/>
    <row r="814" s="82" customFormat="1" x14ac:dyDescent="0.25"/>
    <row r="815" s="82" customFormat="1" x14ac:dyDescent="0.25"/>
    <row r="816" s="82" customFormat="1" x14ac:dyDescent="0.25"/>
    <row r="817" s="82" customFormat="1" x14ac:dyDescent="0.25"/>
    <row r="818" s="82" customFormat="1" x14ac:dyDescent="0.25"/>
    <row r="819" s="82" customFormat="1" x14ac:dyDescent="0.25"/>
    <row r="820" s="82" customFormat="1" x14ac:dyDescent="0.25"/>
    <row r="821" s="82" customFormat="1" x14ac:dyDescent="0.25"/>
    <row r="822" s="82" customFormat="1" x14ac:dyDescent="0.25"/>
    <row r="823" s="82" customFormat="1" x14ac:dyDescent="0.25"/>
    <row r="824" s="82" customFormat="1" x14ac:dyDescent="0.25"/>
    <row r="825" s="82" customFormat="1" x14ac:dyDescent="0.25"/>
    <row r="826" s="82" customFormat="1" x14ac:dyDescent="0.25"/>
    <row r="827" s="82" customFormat="1" x14ac:dyDescent="0.25"/>
    <row r="828" s="82" customFormat="1" x14ac:dyDescent="0.25"/>
    <row r="829" s="82" customFormat="1" x14ac:dyDescent="0.25"/>
    <row r="830" s="82" customFormat="1" x14ac:dyDescent="0.25"/>
    <row r="831" s="82" customFormat="1" x14ac:dyDescent="0.25"/>
    <row r="832" s="82" customFormat="1" x14ac:dyDescent="0.25"/>
    <row r="833" s="82" customFormat="1" x14ac:dyDescent="0.25"/>
    <row r="834" s="82" customFormat="1" x14ac:dyDescent="0.25"/>
    <row r="835" s="82" customFormat="1" x14ac:dyDescent="0.25"/>
    <row r="836" s="82" customFormat="1" x14ac:dyDescent="0.25"/>
    <row r="837" s="82" customFormat="1" x14ac:dyDescent="0.25"/>
    <row r="838" s="82" customFormat="1" x14ac:dyDescent="0.25"/>
    <row r="839" s="82" customFormat="1" x14ac:dyDescent="0.25"/>
    <row r="840" s="82" customFormat="1" x14ac:dyDescent="0.25"/>
    <row r="841" s="82" customFormat="1" x14ac:dyDescent="0.25"/>
    <row r="842" s="82" customFormat="1" x14ac:dyDescent="0.25"/>
    <row r="843" s="82" customFormat="1" x14ac:dyDescent="0.25"/>
    <row r="844" s="82" customFormat="1" x14ac:dyDescent="0.25"/>
    <row r="845" s="82" customFormat="1" x14ac:dyDescent="0.25"/>
    <row r="846" s="82" customFormat="1" x14ac:dyDescent="0.25"/>
    <row r="847" s="82" customFormat="1" x14ac:dyDescent="0.25"/>
    <row r="848" s="82" customFormat="1" x14ac:dyDescent="0.25"/>
    <row r="849" s="82" customFormat="1" x14ac:dyDescent="0.25"/>
    <row r="850" s="82" customFormat="1" x14ac:dyDescent="0.25"/>
    <row r="851" s="82" customFormat="1" x14ac:dyDescent="0.25"/>
    <row r="852" s="82" customFormat="1" x14ac:dyDescent="0.25"/>
    <row r="853" s="82" customFormat="1" x14ac:dyDescent="0.25"/>
    <row r="854" s="82" customFormat="1" x14ac:dyDescent="0.25"/>
    <row r="855" s="82" customFormat="1" x14ac:dyDescent="0.25"/>
    <row r="856" s="82" customFormat="1" x14ac:dyDescent="0.25"/>
    <row r="857" s="82" customFormat="1" x14ac:dyDescent="0.25"/>
    <row r="858" s="82" customFormat="1" x14ac:dyDescent="0.25"/>
    <row r="859" s="82" customFormat="1" x14ac:dyDescent="0.25"/>
    <row r="860" s="82" customFormat="1" x14ac:dyDescent="0.25"/>
    <row r="861" s="82" customFormat="1" x14ac:dyDescent="0.25"/>
    <row r="862" s="82" customFormat="1" x14ac:dyDescent="0.25"/>
    <row r="863" s="82" customFormat="1" x14ac:dyDescent="0.25"/>
    <row r="864" s="82" customFormat="1" x14ac:dyDescent="0.25"/>
    <row r="865" s="82" customFormat="1" x14ac:dyDescent="0.25"/>
    <row r="866" s="82" customFormat="1" x14ac:dyDescent="0.25"/>
    <row r="867" s="82" customFormat="1" x14ac:dyDescent="0.25"/>
    <row r="868" s="82" customFormat="1" x14ac:dyDescent="0.25"/>
    <row r="869" s="82" customFormat="1" x14ac:dyDescent="0.25"/>
    <row r="870" s="82" customFormat="1" x14ac:dyDescent="0.25"/>
    <row r="871" s="82" customFormat="1" x14ac:dyDescent="0.25"/>
    <row r="872" s="82" customFormat="1" x14ac:dyDescent="0.25"/>
    <row r="873" s="82" customFormat="1" x14ac:dyDescent="0.25"/>
    <row r="874" s="82" customFormat="1" x14ac:dyDescent="0.25"/>
    <row r="875" s="82" customFormat="1" x14ac:dyDescent="0.25"/>
    <row r="876" s="82" customFormat="1" x14ac:dyDescent="0.25"/>
    <row r="877" s="82" customFormat="1" x14ac:dyDescent="0.25"/>
    <row r="878" s="82" customFormat="1" x14ac:dyDescent="0.25"/>
    <row r="879" s="82" customFormat="1" x14ac:dyDescent="0.25"/>
    <row r="880" s="82" customFormat="1" x14ac:dyDescent="0.25"/>
    <row r="881" s="82" customFormat="1" x14ac:dyDescent="0.25"/>
    <row r="882" s="82" customFormat="1" x14ac:dyDescent="0.25"/>
    <row r="883" s="82" customFormat="1" x14ac:dyDescent="0.25"/>
    <row r="884" s="82" customFormat="1" x14ac:dyDescent="0.25"/>
    <row r="885" s="82" customFormat="1" x14ac:dyDescent="0.25"/>
    <row r="886" s="82" customFormat="1" x14ac:dyDescent="0.25"/>
    <row r="887" s="82" customFormat="1" x14ac:dyDescent="0.25"/>
    <row r="888" s="82" customFormat="1" x14ac:dyDescent="0.25"/>
    <row r="889" s="82" customFormat="1" x14ac:dyDescent="0.25"/>
    <row r="890" s="82" customFormat="1" x14ac:dyDescent="0.25"/>
    <row r="891" s="82" customFormat="1" x14ac:dyDescent="0.25"/>
    <row r="892" s="82" customFormat="1" x14ac:dyDescent="0.25"/>
    <row r="893" s="82" customFormat="1" x14ac:dyDescent="0.25"/>
    <row r="894" s="82" customFormat="1" x14ac:dyDescent="0.25"/>
    <row r="895" s="82" customFormat="1" x14ac:dyDescent="0.25"/>
    <row r="896" s="82" customFormat="1" x14ac:dyDescent="0.25"/>
    <row r="897" s="82" customFormat="1" x14ac:dyDescent="0.25"/>
    <row r="898" s="82" customFormat="1" x14ac:dyDescent="0.25"/>
    <row r="899" s="82" customFormat="1" x14ac:dyDescent="0.25"/>
    <row r="900" s="82" customFormat="1" x14ac:dyDescent="0.25"/>
    <row r="901" s="82" customFormat="1" x14ac:dyDescent="0.25"/>
    <row r="902" s="82" customFormat="1" x14ac:dyDescent="0.25"/>
    <row r="903" s="82" customFormat="1" x14ac:dyDescent="0.25"/>
    <row r="904" s="82" customFormat="1" x14ac:dyDescent="0.25"/>
    <row r="905" s="82" customFormat="1" x14ac:dyDescent="0.25"/>
    <row r="906" s="82" customFormat="1" x14ac:dyDescent="0.25"/>
    <row r="907" s="82" customFormat="1" x14ac:dyDescent="0.25"/>
    <row r="908" s="82" customFormat="1" x14ac:dyDescent="0.25"/>
    <row r="909" s="82" customFormat="1" x14ac:dyDescent="0.25"/>
    <row r="910" s="82" customFormat="1" x14ac:dyDescent="0.25"/>
    <row r="911" s="82" customFormat="1" x14ac:dyDescent="0.25"/>
    <row r="912" s="82" customFormat="1" x14ac:dyDescent="0.25"/>
    <row r="913" s="82" customFormat="1" x14ac:dyDescent="0.25"/>
    <row r="914" s="82" customFormat="1" x14ac:dyDescent="0.25"/>
    <row r="915" s="82" customFormat="1" x14ac:dyDescent="0.25"/>
    <row r="916" s="82" customFormat="1" x14ac:dyDescent="0.25"/>
    <row r="917" s="82" customFormat="1" x14ac:dyDescent="0.25"/>
    <row r="918" s="82" customFormat="1" x14ac:dyDescent="0.25"/>
    <row r="919" s="82" customFormat="1" x14ac:dyDescent="0.25"/>
    <row r="920" s="82" customFormat="1" x14ac:dyDescent="0.25"/>
    <row r="921" s="82" customFormat="1" x14ac:dyDescent="0.25"/>
    <row r="922" s="82" customFormat="1" x14ac:dyDescent="0.25"/>
    <row r="923" s="82" customFormat="1" x14ac:dyDescent="0.25"/>
    <row r="924" s="82" customFormat="1" x14ac:dyDescent="0.25"/>
    <row r="925" s="82" customFormat="1" x14ac:dyDescent="0.25"/>
    <row r="926" s="82" customFormat="1" x14ac:dyDescent="0.25"/>
    <row r="927" s="82" customFormat="1" x14ac:dyDescent="0.25"/>
    <row r="928" s="82" customFormat="1" x14ac:dyDescent="0.25"/>
    <row r="929" s="82" customFormat="1" x14ac:dyDescent="0.25"/>
    <row r="930" s="82" customFormat="1" x14ac:dyDescent="0.25"/>
    <row r="931" s="82" customFormat="1" x14ac:dyDescent="0.25"/>
    <row r="932" s="82" customFormat="1" x14ac:dyDescent="0.25"/>
    <row r="933" s="82" customFormat="1" x14ac:dyDescent="0.25"/>
    <row r="934" s="82" customFormat="1" x14ac:dyDescent="0.25"/>
    <row r="935" s="82" customFormat="1" x14ac:dyDescent="0.25"/>
    <row r="936" s="82" customFormat="1" x14ac:dyDescent="0.25"/>
    <row r="937" s="82" customFormat="1" x14ac:dyDescent="0.25"/>
    <row r="938" s="82" customFormat="1" x14ac:dyDescent="0.25"/>
    <row r="939" s="82" customFormat="1" x14ac:dyDescent="0.25"/>
    <row r="940" s="82" customFormat="1" x14ac:dyDescent="0.25"/>
    <row r="941" s="82" customFormat="1" x14ac:dyDescent="0.25"/>
    <row r="942" s="82" customFormat="1" x14ac:dyDescent="0.25"/>
    <row r="943" s="82" customFormat="1" x14ac:dyDescent="0.25"/>
    <row r="944" s="82" customFormat="1" x14ac:dyDescent="0.25"/>
    <row r="945" s="82" customFormat="1" x14ac:dyDescent="0.25"/>
    <row r="946" s="82" customFormat="1" x14ac:dyDescent="0.25"/>
    <row r="947" s="82" customFormat="1" x14ac:dyDescent="0.25"/>
    <row r="948" s="82" customFormat="1" x14ac:dyDescent="0.25"/>
    <row r="949" s="82" customFormat="1" x14ac:dyDescent="0.25"/>
    <row r="950" s="82" customFormat="1" x14ac:dyDescent="0.25"/>
    <row r="951" s="82" customFormat="1" x14ac:dyDescent="0.25"/>
    <row r="952" s="82" customFormat="1" x14ac:dyDescent="0.25"/>
    <row r="953" s="82" customFormat="1" x14ac:dyDescent="0.25"/>
    <row r="954" s="82" customFormat="1" x14ac:dyDescent="0.25"/>
    <row r="955" s="82" customFormat="1" x14ac:dyDescent="0.25"/>
    <row r="956" s="82" customFormat="1" x14ac:dyDescent="0.25"/>
    <row r="957" s="82" customFormat="1" x14ac:dyDescent="0.25"/>
    <row r="958" s="82" customFormat="1" x14ac:dyDescent="0.25"/>
    <row r="959" s="82" customFormat="1" x14ac:dyDescent="0.25"/>
    <row r="960" s="82" customFormat="1" x14ac:dyDescent="0.25"/>
    <row r="961" s="82" customFormat="1" x14ac:dyDescent="0.25"/>
    <row r="962" s="82" customFormat="1" x14ac:dyDescent="0.25"/>
    <row r="963" s="82" customFormat="1" x14ac:dyDescent="0.25"/>
    <row r="964" s="82" customFormat="1" x14ac:dyDescent="0.25"/>
    <row r="965" s="82" customFormat="1" x14ac:dyDescent="0.25"/>
    <row r="966" s="82" customFormat="1" x14ac:dyDescent="0.25"/>
    <row r="967" s="82" customFormat="1" x14ac:dyDescent="0.25"/>
    <row r="968" s="82" customFormat="1" x14ac:dyDescent="0.25"/>
    <row r="969" s="82" customFormat="1" x14ac:dyDescent="0.25"/>
    <row r="970" s="82" customFormat="1" x14ac:dyDescent="0.25"/>
    <row r="971" s="82" customFormat="1" x14ac:dyDescent="0.25"/>
    <row r="972" s="82" customFormat="1" x14ac:dyDescent="0.25"/>
    <row r="973" s="82" customFormat="1" x14ac:dyDescent="0.25"/>
    <row r="974" s="82" customFormat="1" x14ac:dyDescent="0.25"/>
    <row r="975" s="82" customFormat="1" x14ac:dyDescent="0.25"/>
    <row r="976" s="82" customFormat="1" x14ac:dyDescent="0.25"/>
    <row r="977" s="82" customFormat="1" x14ac:dyDescent="0.25"/>
    <row r="978" s="82" customFormat="1" x14ac:dyDescent="0.25"/>
    <row r="979" s="82" customFormat="1" x14ac:dyDescent="0.25"/>
    <row r="980" s="82" customFormat="1" x14ac:dyDescent="0.25"/>
    <row r="981" s="82" customFormat="1" x14ac:dyDescent="0.25"/>
    <row r="982" s="82" customFormat="1" x14ac:dyDescent="0.25"/>
    <row r="983" s="82" customFormat="1" x14ac:dyDescent="0.25"/>
    <row r="984" s="82" customFormat="1" x14ac:dyDescent="0.25"/>
    <row r="985" s="82" customFormat="1" x14ac:dyDescent="0.25"/>
    <row r="986" s="82" customFormat="1" x14ac:dyDescent="0.25"/>
    <row r="987" s="82" customFormat="1" x14ac:dyDescent="0.25"/>
    <row r="988" s="82" customFormat="1" x14ac:dyDescent="0.25"/>
    <row r="989" s="82" customFormat="1" x14ac:dyDescent="0.25"/>
    <row r="990" s="82" customFormat="1" x14ac:dyDescent="0.25"/>
    <row r="991" s="82" customFormat="1" x14ac:dyDescent="0.25"/>
    <row r="992" s="82" customFormat="1" x14ac:dyDescent="0.25"/>
    <row r="993" s="82" customFormat="1" x14ac:dyDescent="0.25"/>
    <row r="994" s="82" customFormat="1" x14ac:dyDescent="0.25"/>
    <row r="995" s="82" customFormat="1" x14ac:dyDescent="0.25"/>
    <row r="996" s="82" customFormat="1" x14ac:dyDescent="0.25"/>
    <row r="997" s="82" customFormat="1" x14ac:dyDescent="0.25"/>
    <row r="998" s="82" customFormat="1" x14ac:dyDescent="0.25"/>
    <row r="999" s="82" customFormat="1" x14ac:dyDescent="0.25"/>
    <row r="1000" s="82" customFormat="1" x14ac:dyDescent="0.25"/>
    <row r="1001" s="82" customFormat="1" x14ac:dyDescent="0.25"/>
    <row r="1002" s="82" customFormat="1" x14ac:dyDescent="0.25"/>
    <row r="1003" s="82" customFormat="1" x14ac:dyDescent="0.25"/>
    <row r="1004" s="82" customFormat="1" x14ac:dyDescent="0.25"/>
    <row r="1005" s="82" customFormat="1" x14ac:dyDescent="0.25"/>
    <row r="1006" s="82" customFormat="1" x14ac:dyDescent="0.25"/>
    <row r="1007" s="82" customFormat="1" x14ac:dyDescent="0.25"/>
    <row r="1008" s="82" customFormat="1" x14ac:dyDescent="0.25"/>
    <row r="1009" s="82" customFormat="1" x14ac:dyDescent="0.25"/>
    <row r="1010" s="82" customFormat="1" x14ac:dyDescent="0.25"/>
    <row r="1011" s="82" customFormat="1" x14ac:dyDescent="0.25"/>
    <row r="1012" s="82" customFormat="1" x14ac:dyDescent="0.25"/>
    <row r="1013" s="82" customFormat="1" x14ac:dyDescent="0.25"/>
    <row r="1014" s="82" customFormat="1" x14ac:dyDescent="0.25"/>
    <row r="1015" s="82" customFormat="1" x14ac:dyDescent="0.25"/>
    <row r="1016" s="82" customFormat="1" x14ac:dyDescent="0.25"/>
    <row r="1017" s="82" customFormat="1" x14ac:dyDescent="0.25"/>
    <row r="1018" s="82" customFormat="1" x14ac:dyDescent="0.25"/>
    <row r="1019" s="82" customFormat="1" x14ac:dyDescent="0.25"/>
    <row r="1020" s="82" customFormat="1" x14ac:dyDescent="0.25"/>
    <row r="1021" s="82" customFormat="1" x14ac:dyDescent="0.25"/>
    <row r="1022" s="82" customFormat="1" x14ac:dyDescent="0.25"/>
    <row r="1023" s="82" customFormat="1" x14ac:dyDescent="0.25"/>
    <row r="1024" s="82" customFormat="1" x14ac:dyDescent="0.25"/>
    <row r="1025" s="82" customFormat="1" x14ac:dyDescent="0.25"/>
    <row r="1026" s="82" customFormat="1" x14ac:dyDescent="0.25"/>
    <row r="1027" s="82" customFormat="1" x14ac:dyDescent="0.25"/>
    <row r="1028" s="82" customFormat="1" x14ac:dyDescent="0.25"/>
    <row r="1029" s="82" customFormat="1" x14ac:dyDescent="0.25"/>
    <row r="1030" s="82" customFormat="1" x14ac:dyDescent="0.25"/>
    <row r="1031" s="82" customFormat="1" x14ac:dyDescent="0.25"/>
    <row r="1032" s="82" customFormat="1" x14ac:dyDescent="0.25"/>
    <row r="1033" s="82" customFormat="1" x14ac:dyDescent="0.25"/>
    <row r="1034" s="82" customFormat="1" x14ac:dyDescent="0.25"/>
    <row r="1035" s="82" customFormat="1" x14ac:dyDescent="0.25"/>
    <row r="1036" s="82" customFormat="1" x14ac:dyDescent="0.25"/>
    <row r="1037" s="82" customFormat="1" x14ac:dyDescent="0.25"/>
    <row r="1038" s="82" customFormat="1" x14ac:dyDescent="0.25"/>
    <row r="1039" s="82" customFormat="1" x14ac:dyDescent="0.25"/>
    <row r="1040" s="82" customFormat="1" x14ac:dyDescent="0.25"/>
    <row r="1041" s="82" customFormat="1" x14ac:dyDescent="0.25"/>
    <row r="1042" s="82" customFormat="1" x14ac:dyDescent="0.25"/>
    <row r="1043" s="82" customFormat="1" x14ac:dyDescent="0.25"/>
    <row r="1044" s="82" customFormat="1" x14ac:dyDescent="0.25"/>
    <row r="1045" s="82" customFormat="1" x14ac:dyDescent="0.25"/>
    <row r="1046" s="82" customFormat="1" x14ac:dyDescent="0.25"/>
    <row r="1047" s="82" customFormat="1" x14ac:dyDescent="0.25"/>
    <row r="1048" s="82" customFormat="1" x14ac:dyDescent="0.25"/>
    <row r="1049" s="82" customFormat="1" x14ac:dyDescent="0.25"/>
    <row r="1050" s="82" customFormat="1" x14ac:dyDescent="0.25"/>
    <row r="1051" s="82" customFormat="1" x14ac:dyDescent="0.25"/>
    <row r="1052" s="82" customFormat="1" x14ac:dyDescent="0.25"/>
    <row r="1053" s="82" customFormat="1" x14ac:dyDescent="0.25"/>
    <row r="1054" s="82" customFormat="1" x14ac:dyDescent="0.25"/>
    <row r="1055" s="82" customFormat="1" x14ac:dyDescent="0.25"/>
    <row r="1056" s="82" customFormat="1" x14ac:dyDescent="0.25"/>
    <row r="1057" s="82" customFormat="1" x14ac:dyDescent="0.25"/>
    <row r="1058" s="82" customFormat="1" x14ac:dyDescent="0.25"/>
    <row r="1059" s="82" customFormat="1" x14ac:dyDescent="0.25"/>
    <row r="1060" s="82" customFormat="1" x14ac:dyDescent="0.25"/>
    <row r="1061" s="82" customFormat="1" x14ac:dyDescent="0.25"/>
    <row r="1062" s="82" customFormat="1" x14ac:dyDescent="0.25"/>
    <row r="1063" s="82" customFormat="1" x14ac:dyDescent="0.25"/>
    <row r="1064" s="82" customFormat="1" x14ac:dyDescent="0.25"/>
    <row r="1065" s="82" customFormat="1" x14ac:dyDescent="0.25"/>
    <row r="1066" s="82" customFormat="1" x14ac:dyDescent="0.25"/>
    <row r="1067" s="82" customFormat="1" x14ac:dyDescent="0.25"/>
    <row r="1068" s="82" customFormat="1" x14ac:dyDescent="0.25"/>
    <row r="1069" s="82" customFormat="1" x14ac:dyDescent="0.25"/>
    <row r="1070" s="82" customFormat="1" x14ac:dyDescent="0.25"/>
    <row r="1071" s="82" customFormat="1" x14ac:dyDescent="0.25"/>
    <row r="1072" s="82" customFormat="1" x14ac:dyDescent="0.25"/>
    <row r="1073" s="82" customFormat="1" x14ac:dyDescent="0.25"/>
    <row r="1074" s="82" customFormat="1" x14ac:dyDescent="0.25"/>
    <row r="1075" s="82" customFormat="1" x14ac:dyDescent="0.25"/>
    <row r="1076" s="82" customFormat="1" x14ac:dyDescent="0.25"/>
    <row r="1077" s="82" customFormat="1" x14ac:dyDescent="0.25"/>
    <row r="1078" s="82" customFormat="1" x14ac:dyDescent="0.25"/>
    <row r="1079" s="82" customFormat="1" x14ac:dyDescent="0.25"/>
    <row r="1080" s="82" customFormat="1" x14ac:dyDescent="0.25"/>
    <row r="1081" s="82" customFormat="1" x14ac:dyDescent="0.25"/>
    <row r="1082" s="82" customFormat="1" x14ac:dyDescent="0.25"/>
    <row r="1083" s="82" customFormat="1" x14ac:dyDescent="0.25"/>
    <row r="1084" s="82" customFormat="1" x14ac:dyDescent="0.25"/>
    <row r="1085" s="82" customFormat="1" x14ac:dyDescent="0.25"/>
    <row r="1086" s="82" customFormat="1" x14ac:dyDescent="0.25"/>
    <row r="1087" s="82" customFormat="1" x14ac:dyDescent="0.25"/>
    <row r="1088" s="82" customFormat="1" x14ac:dyDescent="0.25"/>
    <row r="1089" s="82" customFormat="1" x14ac:dyDescent="0.25"/>
    <row r="1090" s="82" customFormat="1" x14ac:dyDescent="0.25"/>
    <row r="1091" s="82" customFormat="1" x14ac:dyDescent="0.25"/>
    <row r="1092" s="82" customFormat="1" x14ac:dyDescent="0.25"/>
    <row r="1093" s="82" customFormat="1" x14ac:dyDescent="0.25"/>
    <row r="1094" s="82" customFormat="1" x14ac:dyDescent="0.25"/>
    <row r="1095" s="82" customFormat="1" x14ac:dyDescent="0.25"/>
    <row r="1096" s="82" customFormat="1" x14ac:dyDescent="0.25"/>
    <row r="1097" s="82" customFormat="1" x14ac:dyDescent="0.25"/>
    <row r="1098" s="82" customFormat="1" x14ac:dyDescent="0.25"/>
    <row r="1099" s="82" customFormat="1" x14ac:dyDescent="0.25"/>
    <row r="1100" s="82" customFormat="1" x14ac:dyDescent="0.25"/>
    <row r="1101" s="82" customFormat="1" x14ac:dyDescent="0.25"/>
    <row r="1102" s="82" customFormat="1" x14ac:dyDescent="0.25"/>
    <row r="1103" s="82" customFormat="1" x14ac:dyDescent="0.25"/>
    <row r="1104" s="82" customFormat="1" x14ac:dyDescent="0.25"/>
    <row r="1105" s="82" customFormat="1" x14ac:dyDescent="0.25"/>
    <row r="1106" s="82" customFormat="1" x14ac:dyDescent="0.25"/>
    <row r="1107" s="82" customFormat="1" x14ac:dyDescent="0.25"/>
    <row r="1108" s="82" customFormat="1" x14ac:dyDescent="0.25"/>
    <row r="1109" s="82" customFormat="1" x14ac:dyDescent="0.25"/>
    <row r="1110" s="82" customFormat="1" x14ac:dyDescent="0.25"/>
    <row r="1111" s="82" customFormat="1" x14ac:dyDescent="0.25"/>
    <row r="1112" s="82" customFormat="1" x14ac:dyDescent="0.25"/>
    <row r="1113" s="82" customFormat="1" x14ac:dyDescent="0.25"/>
    <row r="1114" s="82" customFormat="1" x14ac:dyDescent="0.25"/>
    <row r="1115" s="82" customFormat="1" x14ac:dyDescent="0.25"/>
    <row r="1116" s="82" customFormat="1" x14ac:dyDescent="0.25"/>
    <row r="1117" s="82" customFormat="1" x14ac:dyDescent="0.25"/>
    <row r="1118" s="82" customFormat="1" x14ac:dyDescent="0.25"/>
    <row r="1119" s="82" customFormat="1" x14ac:dyDescent="0.25"/>
    <row r="1120" s="82" customFormat="1" x14ac:dyDescent="0.25"/>
    <row r="1121" s="82" customFormat="1" x14ac:dyDescent="0.25"/>
    <row r="1122" s="82" customFormat="1" x14ac:dyDescent="0.25"/>
    <row r="1123" s="82" customFormat="1" x14ac:dyDescent="0.25"/>
    <row r="1124" s="82" customFormat="1" x14ac:dyDescent="0.25"/>
    <row r="1125" s="82" customFormat="1" x14ac:dyDescent="0.25"/>
    <row r="1126" s="82" customFormat="1" x14ac:dyDescent="0.25"/>
    <row r="1127" s="82" customFormat="1" x14ac:dyDescent="0.25"/>
    <row r="1128" s="82" customFormat="1" x14ac:dyDescent="0.25"/>
    <row r="1129" s="82" customFormat="1" x14ac:dyDescent="0.25"/>
    <row r="1130" s="82" customFormat="1" x14ac:dyDescent="0.25"/>
    <row r="1131" s="82" customFormat="1" x14ac:dyDescent="0.25"/>
    <row r="1132" s="82" customFormat="1" x14ac:dyDescent="0.25"/>
    <row r="1133" s="82" customFormat="1" x14ac:dyDescent="0.25"/>
    <row r="1134" s="82" customFormat="1" x14ac:dyDescent="0.25"/>
    <row r="1135" s="82" customFormat="1" x14ac:dyDescent="0.25"/>
    <row r="1136" s="82" customFormat="1" x14ac:dyDescent="0.25"/>
    <row r="1137" s="82" customFormat="1" x14ac:dyDescent="0.25"/>
    <row r="1138" s="82" customFormat="1" x14ac:dyDescent="0.25"/>
    <row r="1139" s="82" customFormat="1" x14ac:dyDescent="0.25"/>
    <row r="1140" s="82" customFormat="1" x14ac:dyDescent="0.25"/>
    <row r="1141" s="82" customFormat="1" x14ac:dyDescent="0.25"/>
    <row r="1142" s="82" customFormat="1" x14ac:dyDescent="0.25"/>
    <row r="1143" s="82" customFormat="1" x14ac:dyDescent="0.25"/>
    <row r="1144" s="82" customFormat="1" x14ac:dyDescent="0.25"/>
    <row r="1145" s="82" customFormat="1" x14ac:dyDescent="0.25"/>
    <row r="1146" s="82" customFormat="1" x14ac:dyDescent="0.25"/>
    <row r="1147" s="82" customFormat="1" x14ac:dyDescent="0.25"/>
    <row r="1148" s="82" customFormat="1" x14ac:dyDescent="0.25"/>
    <row r="1149" s="82" customFormat="1" x14ac:dyDescent="0.25"/>
    <row r="1150" s="82" customFormat="1" x14ac:dyDescent="0.25"/>
    <row r="1151" s="82" customFormat="1" x14ac:dyDescent="0.25"/>
    <row r="1152" s="82" customFormat="1" x14ac:dyDescent="0.25"/>
    <row r="1153" s="82" customFormat="1" x14ac:dyDescent="0.25"/>
    <row r="1154" s="82" customFormat="1" x14ac:dyDescent="0.25"/>
    <row r="1155" s="82" customFormat="1" x14ac:dyDescent="0.25"/>
    <row r="1156" s="82" customFormat="1" x14ac:dyDescent="0.25"/>
    <row r="1157" s="82" customFormat="1" x14ac:dyDescent="0.25"/>
    <row r="1158" s="82" customFormat="1" x14ac:dyDescent="0.25"/>
    <row r="1159" s="82" customFormat="1" x14ac:dyDescent="0.25"/>
    <row r="1160" s="82" customFormat="1" x14ac:dyDescent="0.25"/>
    <row r="1161" s="82" customFormat="1" x14ac:dyDescent="0.25"/>
    <row r="1162" s="82" customFormat="1" x14ac:dyDescent="0.25"/>
    <row r="1163" s="82" customFormat="1" x14ac:dyDescent="0.25"/>
    <row r="1164" s="82" customFormat="1" x14ac:dyDescent="0.25"/>
    <row r="1165" s="82" customFormat="1" x14ac:dyDescent="0.25"/>
    <row r="1166" s="82" customFormat="1" x14ac:dyDescent="0.25"/>
    <row r="1167" s="82" customFormat="1" x14ac:dyDescent="0.25"/>
    <row r="1168" s="82" customFormat="1" x14ac:dyDescent="0.25"/>
    <row r="1169" s="82" customFormat="1" x14ac:dyDescent="0.25"/>
    <row r="1170" s="82" customFormat="1" x14ac:dyDescent="0.25"/>
    <row r="1171" s="82" customFormat="1" x14ac:dyDescent="0.25"/>
    <row r="1172" s="82" customFormat="1" x14ac:dyDescent="0.25"/>
    <row r="1173" s="82" customFormat="1" x14ac:dyDescent="0.25"/>
    <row r="1174" s="82" customFormat="1" x14ac:dyDescent="0.25"/>
    <row r="1175" s="82" customFormat="1" x14ac:dyDescent="0.25"/>
    <row r="1176" s="82" customFormat="1" x14ac:dyDescent="0.25"/>
    <row r="1177" s="82" customFormat="1" x14ac:dyDescent="0.25"/>
    <row r="1178" s="82" customFormat="1" x14ac:dyDescent="0.25"/>
    <row r="1179" s="82" customFormat="1" x14ac:dyDescent="0.25"/>
    <row r="1180" s="82" customFormat="1" x14ac:dyDescent="0.25"/>
    <row r="1181" s="82" customFormat="1" x14ac:dyDescent="0.25"/>
    <row r="1182" s="82" customFormat="1" x14ac:dyDescent="0.25"/>
    <row r="1183" s="82" customFormat="1" x14ac:dyDescent="0.25"/>
    <row r="1184" s="82" customFormat="1" x14ac:dyDescent="0.25"/>
    <row r="1185" s="82" customFormat="1" x14ac:dyDescent="0.25"/>
    <row r="1186" s="82" customFormat="1" x14ac:dyDescent="0.25"/>
    <row r="1187" s="82" customFormat="1" x14ac:dyDescent="0.25"/>
    <row r="1188" s="82" customFormat="1" x14ac:dyDescent="0.25"/>
    <row r="1189" s="82" customFormat="1" x14ac:dyDescent="0.25"/>
    <row r="1190" s="82" customFormat="1" x14ac:dyDescent="0.25"/>
    <row r="1191" s="82" customFormat="1" x14ac:dyDescent="0.25"/>
    <row r="1192" s="82" customFormat="1" x14ac:dyDescent="0.25"/>
    <row r="1193" s="82" customFormat="1" x14ac:dyDescent="0.25"/>
    <row r="1194" s="82" customFormat="1" x14ac:dyDescent="0.25"/>
    <row r="1195" s="82" customFormat="1" x14ac:dyDescent="0.25"/>
    <row r="1196" s="82" customFormat="1" x14ac:dyDescent="0.25"/>
    <row r="1197" s="82" customFormat="1" x14ac:dyDescent="0.25"/>
    <row r="1198" s="82" customFormat="1" x14ac:dyDescent="0.25"/>
    <row r="1199" s="82" customFormat="1" x14ac:dyDescent="0.25"/>
    <row r="1200" s="82" customFormat="1" x14ac:dyDescent="0.25"/>
    <row r="1201" s="82" customFormat="1" x14ac:dyDescent="0.25"/>
    <row r="1202" s="82" customFormat="1" x14ac:dyDescent="0.25"/>
    <row r="1203" s="82" customFormat="1" x14ac:dyDescent="0.25"/>
    <row r="1204" s="82" customFormat="1" x14ac:dyDescent="0.25"/>
    <row r="1205" s="82" customFormat="1" x14ac:dyDescent="0.25"/>
    <row r="1206" s="82" customFormat="1" x14ac:dyDescent="0.25"/>
    <row r="1207" s="82" customFormat="1" x14ac:dyDescent="0.25"/>
    <row r="1208" s="82" customFormat="1" x14ac:dyDescent="0.25"/>
    <row r="1209" s="82" customFormat="1" x14ac:dyDescent="0.25"/>
    <row r="1210" s="82" customFormat="1" x14ac:dyDescent="0.25"/>
    <row r="1211" s="82" customFormat="1" x14ac:dyDescent="0.25"/>
    <row r="1212" s="82" customFormat="1" x14ac:dyDescent="0.25"/>
    <row r="1213" s="82" customFormat="1" x14ac:dyDescent="0.25"/>
    <row r="1214" s="82" customFormat="1" x14ac:dyDescent="0.25"/>
    <row r="1215" s="82" customFormat="1" x14ac:dyDescent="0.25"/>
    <row r="1216" s="82" customFormat="1" x14ac:dyDescent="0.25"/>
    <row r="1217" s="82" customFormat="1" x14ac:dyDescent="0.25"/>
    <row r="1218" s="82" customFormat="1" x14ac:dyDescent="0.25"/>
    <row r="1219" s="82" customFormat="1" x14ac:dyDescent="0.25"/>
    <row r="1220" s="82" customFormat="1" x14ac:dyDescent="0.25"/>
    <row r="1221" s="82" customFormat="1" x14ac:dyDescent="0.25"/>
    <row r="1222" s="82" customFormat="1" x14ac:dyDescent="0.25"/>
    <row r="1223" s="82" customFormat="1" x14ac:dyDescent="0.25"/>
    <row r="1224" s="82" customFormat="1" x14ac:dyDescent="0.25"/>
    <row r="1225" s="82" customFormat="1" x14ac:dyDescent="0.25"/>
    <row r="1226" s="82" customFormat="1" x14ac:dyDescent="0.25"/>
    <row r="1227" s="82" customFormat="1" x14ac:dyDescent="0.25"/>
    <row r="1228" s="82" customFormat="1" x14ac:dyDescent="0.25"/>
    <row r="1229" s="82" customFormat="1" x14ac:dyDescent="0.25"/>
    <row r="1230" s="82" customFormat="1" x14ac:dyDescent="0.25"/>
    <row r="1231" s="82" customFormat="1" x14ac:dyDescent="0.25"/>
    <row r="1232" s="82" customFormat="1" x14ac:dyDescent="0.25"/>
    <row r="1233" s="82" customFormat="1" x14ac:dyDescent="0.25"/>
    <row r="1234" s="82" customFormat="1" x14ac:dyDescent="0.25"/>
    <row r="1235" s="82" customFormat="1" x14ac:dyDescent="0.25"/>
    <row r="1236" s="82" customFormat="1" x14ac:dyDescent="0.25"/>
    <row r="1237" s="82" customFormat="1" x14ac:dyDescent="0.25"/>
    <row r="1238" s="82" customFormat="1" x14ac:dyDescent="0.25"/>
    <row r="1239" s="82" customFormat="1" x14ac:dyDescent="0.25"/>
    <row r="1240" s="82" customFormat="1" x14ac:dyDescent="0.25"/>
    <row r="1241" s="82" customFormat="1" x14ac:dyDescent="0.25"/>
    <row r="1242" s="82" customFormat="1" x14ac:dyDescent="0.25"/>
    <row r="1243" s="82" customFormat="1" x14ac:dyDescent="0.25"/>
    <row r="1244" s="82" customFormat="1" x14ac:dyDescent="0.25"/>
    <row r="1245" s="82" customFormat="1" x14ac:dyDescent="0.25"/>
    <row r="1246" s="82" customFormat="1" x14ac:dyDescent="0.25"/>
    <row r="1247" s="82" customFormat="1" x14ac:dyDescent="0.25"/>
    <row r="1248" s="82" customFormat="1" x14ac:dyDescent="0.25"/>
    <row r="1249" s="82" customFormat="1" x14ac:dyDescent="0.25"/>
    <row r="1250" s="82" customFormat="1" x14ac:dyDescent="0.25"/>
    <row r="1251" s="82" customFormat="1" x14ac:dyDescent="0.25"/>
    <row r="1252" s="82" customFormat="1" x14ac:dyDescent="0.25"/>
    <row r="1253" s="82" customFormat="1" x14ac:dyDescent="0.25"/>
    <row r="1254" s="82" customFormat="1" x14ac:dyDescent="0.25"/>
    <row r="1255" s="82" customFormat="1" x14ac:dyDescent="0.25"/>
    <row r="1256" s="82" customFormat="1" x14ac:dyDescent="0.25"/>
    <row r="1257" s="82" customFormat="1" x14ac:dyDescent="0.25"/>
    <row r="1258" s="82" customFormat="1" x14ac:dyDescent="0.25"/>
    <row r="1259" s="82" customFormat="1" x14ac:dyDescent="0.25"/>
    <row r="1260" s="82" customFormat="1" x14ac:dyDescent="0.25"/>
    <row r="1261" s="82" customFormat="1" x14ac:dyDescent="0.25"/>
    <row r="1262" s="82" customFormat="1" x14ac:dyDescent="0.25"/>
    <row r="1263" s="82" customFormat="1" x14ac:dyDescent="0.25"/>
    <row r="1264" s="82" customFormat="1" x14ac:dyDescent="0.25"/>
    <row r="1265" s="82" customFormat="1" x14ac:dyDescent="0.25"/>
    <row r="1266" s="82" customFormat="1" x14ac:dyDescent="0.25"/>
    <row r="1267" s="82" customFormat="1" x14ac:dyDescent="0.25"/>
    <row r="1268" s="82" customFormat="1" x14ac:dyDescent="0.25"/>
    <row r="1269" s="82" customFormat="1" x14ac:dyDescent="0.25"/>
    <row r="1270" s="82" customFormat="1" x14ac:dyDescent="0.25"/>
    <row r="1271" s="82" customFormat="1" x14ac:dyDescent="0.25"/>
    <row r="1272" s="82" customFormat="1" x14ac:dyDescent="0.25"/>
    <row r="1273" s="82" customFormat="1" x14ac:dyDescent="0.25"/>
    <row r="1274" s="82" customFormat="1" x14ac:dyDescent="0.25"/>
    <row r="1275" s="82" customFormat="1" x14ac:dyDescent="0.25"/>
    <row r="1276" s="82" customFormat="1" x14ac:dyDescent="0.25"/>
    <row r="1277" s="82" customFormat="1" x14ac:dyDescent="0.25"/>
    <row r="1278" s="82" customFormat="1" x14ac:dyDescent="0.25"/>
    <row r="1279" s="82" customFormat="1" x14ac:dyDescent="0.25"/>
    <row r="1280" s="82" customFormat="1" x14ac:dyDescent="0.25"/>
    <row r="1281" s="82" customFormat="1" x14ac:dyDescent="0.25"/>
    <row r="1282" s="82" customFormat="1" x14ac:dyDescent="0.25"/>
    <row r="1283" s="82" customFormat="1" x14ac:dyDescent="0.25"/>
    <row r="1284" s="82" customFormat="1" x14ac:dyDescent="0.25"/>
    <row r="1285" s="82" customFormat="1" x14ac:dyDescent="0.25"/>
    <row r="1286" s="82" customFormat="1" x14ac:dyDescent="0.25"/>
    <row r="1287" s="82" customFormat="1" x14ac:dyDescent="0.25"/>
    <row r="1288" s="82" customFormat="1" x14ac:dyDescent="0.25"/>
    <row r="1289" s="82" customFormat="1" x14ac:dyDescent="0.25"/>
    <row r="1290" s="82" customFormat="1" x14ac:dyDescent="0.25"/>
    <row r="1291" s="82" customFormat="1" x14ac:dyDescent="0.25"/>
    <row r="1292" s="82" customFormat="1" x14ac:dyDescent="0.25"/>
    <row r="1293" s="82" customFormat="1" x14ac:dyDescent="0.25"/>
    <row r="1294" s="82" customFormat="1" x14ac:dyDescent="0.25"/>
    <row r="1295" s="82" customFormat="1" x14ac:dyDescent="0.25"/>
    <row r="1296" s="82" customFormat="1" x14ac:dyDescent="0.25"/>
    <row r="1297" s="82" customFormat="1" x14ac:dyDescent="0.25"/>
    <row r="1298" s="82" customFormat="1" x14ac:dyDescent="0.25"/>
    <row r="1299" s="82" customFormat="1" x14ac:dyDescent="0.25"/>
    <row r="1300" s="82" customFormat="1" x14ac:dyDescent="0.25"/>
    <row r="1301" s="82" customFormat="1" x14ac:dyDescent="0.25"/>
    <row r="1302" s="82" customFormat="1" x14ac:dyDescent="0.25"/>
    <row r="1303" s="82" customFormat="1" x14ac:dyDescent="0.25"/>
    <row r="1304" s="82" customFormat="1" x14ac:dyDescent="0.25"/>
    <row r="1305" s="82" customFormat="1" x14ac:dyDescent="0.25"/>
    <row r="1306" s="82" customFormat="1" x14ac:dyDescent="0.25"/>
    <row r="1307" s="82" customFormat="1" x14ac:dyDescent="0.25"/>
    <row r="1308" s="82" customFormat="1" x14ac:dyDescent="0.25"/>
    <row r="1309" s="82" customFormat="1" x14ac:dyDescent="0.25"/>
    <row r="1310" s="82" customFormat="1" x14ac:dyDescent="0.25"/>
    <row r="1311" s="82" customFormat="1" x14ac:dyDescent="0.25"/>
    <row r="1312" s="82" customFormat="1" x14ac:dyDescent="0.25"/>
    <row r="1313" s="82" customFormat="1" x14ac:dyDescent="0.25"/>
    <row r="1314" s="82" customFormat="1" x14ac:dyDescent="0.25"/>
    <row r="1315" s="82" customFormat="1" x14ac:dyDescent="0.25"/>
    <row r="1316" s="82" customFormat="1" x14ac:dyDescent="0.25"/>
    <row r="1317" s="82" customFormat="1" x14ac:dyDescent="0.25"/>
    <row r="1318" s="82" customFormat="1" x14ac:dyDescent="0.25"/>
    <row r="1319" s="82" customFormat="1" x14ac:dyDescent="0.25"/>
    <row r="1320" s="82" customFormat="1" x14ac:dyDescent="0.25"/>
    <row r="1321" s="82" customFormat="1" x14ac:dyDescent="0.25"/>
    <row r="1322" s="82" customFormat="1" x14ac:dyDescent="0.25"/>
    <row r="1323" s="82" customFormat="1" x14ac:dyDescent="0.25"/>
    <row r="1324" s="82" customFormat="1" x14ac:dyDescent="0.25"/>
    <row r="1325" s="82" customFormat="1" x14ac:dyDescent="0.25"/>
    <row r="1326" s="82" customFormat="1" x14ac:dyDescent="0.25"/>
    <row r="1327" s="82" customFormat="1" x14ac:dyDescent="0.25"/>
    <row r="1328" s="82" customFormat="1" x14ac:dyDescent="0.25"/>
    <row r="1329" s="82" customFormat="1" x14ac:dyDescent="0.25"/>
    <row r="1330" s="82" customFormat="1" x14ac:dyDescent="0.25"/>
    <row r="1331" s="82" customFormat="1" x14ac:dyDescent="0.25"/>
    <row r="1332" s="82" customFormat="1" x14ac:dyDescent="0.25"/>
    <row r="1333" s="82" customFormat="1" x14ac:dyDescent="0.25"/>
    <row r="1334" s="82" customFormat="1" x14ac:dyDescent="0.25"/>
    <row r="1335" s="82" customFormat="1" x14ac:dyDescent="0.25"/>
    <row r="1336" s="82" customFormat="1" x14ac:dyDescent="0.25"/>
    <row r="1337" s="82" customFormat="1" x14ac:dyDescent="0.25"/>
    <row r="1338" s="82" customFormat="1" x14ac:dyDescent="0.25"/>
    <row r="1339" s="82" customFormat="1" x14ac:dyDescent="0.25"/>
    <row r="1340" s="82" customFormat="1" x14ac:dyDescent="0.25"/>
    <row r="1341" s="82" customFormat="1" x14ac:dyDescent="0.25"/>
    <row r="1342" s="82" customFormat="1" x14ac:dyDescent="0.25"/>
    <row r="1343" s="82" customFormat="1" x14ac:dyDescent="0.25"/>
    <row r="1344" s="82" customFormat="1" x14ac:dyDescent="0.25"/>
    <row r="1345" s="82" customFormat="1" x14ac:dyDescent="0.25"/>
    <row r="1346" s="82" customFormat="1" x14ac:dyDescent="0.25"/>
    <row r="1347" s="82" customFormat="1" x14ac:dyDescent="0.25"/>
    <row r="1348" s="82" customFormat="1" x14ac:dyDescent="0.25"/>
    <row r="1349" s="82" customFormat="1" x14ac:dyDescent="0.25"/>
    <row r="1350" s="82" customFormat="1" x14ac:dyDescent="0.25"/>
    <row r="1351" s="82" customFormat="1" x14ac:dyDescent="0.25"/>
    <row r="1352" s="82" customFormat="1" x14ac:dyDescent="0.25"/>
    <row r="1353" s="82" customFormat="1" x14ac:dyDescent="0.25"/>
    <row r="1354" s="82" customFormat="1" x14ac:dyDescent="0.25"/>
    <row r="1355" s="82" customFormat="1" x14ac:dyDescent="0.25"/>
    <row r="1356" s="82" customFormat="1" x14ac:dyDescent="0.25"/>
    <row r="1357" s="82" customFormat="1" x14ac:dyDescent="0.25"/>
    <row r="1358" s="82" customFormat="1" x14ac:dyDescent="0.25"/>
    <row r="1359" s="82" customFormat="1" x14ac:dyDescent="0.25"/>
    <row r="1360" s="82" customFormat="1" x14ac:dyDescent="0.25"/>
    <row r="1361" s="82" customFormat="1" x14ac:dyDescent="0.25"/>
    <row r="1362" s="82" customFormat="1" x14ac:dyDescent="0.25"/>
    <row r="1363" s="82" customFormat="1" x14ac:dyDescent="0.25"/>
    <row r="1364" s="82" customFormat="1" x14ac:dyDescent="0.25"/>
    <row r="1365" s="82" customFormat="1" x14ac:dyDescent="0.25"/>
    <row r="1366" s="82" customFormat="1" x14ac:dyDescent="0.25"/>
    <row r="1367" s="82" customFormat="1" x14ac:dyDescent="0.25"/>
    <row r="1368" s="82" customFormat="1" x14ac:dyDescent="0.25"/>
    <row r="1369" s="82" customFormat="1" x14ac:dyDescent="0.25"/>
    <row r="1370" s="82" customFormat="1" x14ac:dyDescent="0.25"/>
    <row r="1371" s="82" customFormat="1" x14ac:dyDescent="0.25"/>
    <row r="1372" s="82" customFormat="1" x14ac:dyDescent="0.25"/>
    <row r="1373" s="82" customFormat="1" x14ac:dyDescent="0.25"/>
    <row r="1374" s="82" customFormat="1" x14ac:dyDescent="0.25"/>
    <row r="1375" s="82" customFormat="1" x14ac:dyDescent="0.25"/>
    <row r="1376" s="82" customFormat="1" x14ac:dyDescent="0.25"/>
    <row r="1377" s="82" customFormat="1" x14ac:dyDescent="0.25"/>
    <row r="1378" s="82" customFormat="1" x14ac:dyDescent="0.25"/>
    <row r="1379" s="82" customFormat="1" x14ac:dyDescent="0.25"/>
    <row r="1380" s="82" customFormat="1" x14ac:dyDescent="0.25"/>
    <row r="1381" s="82" customFormat="1" x14ac:dyDescent="0.25"/>
    <row r="1382" s="82" customFormat="1" x14ac:dyDescent="0.25"/>
    <row r="1383" s="82" customFormat="1" x14ac:dyDescent="0.25"/>
    <row r="1384" s="82" customFormat="1" x14ac:dyDescent="0.25"/>
    <row r="1385" s="82" customFormat="1" x14ac:dyDescent="0.25"/>
    <row r="1386" s="82" customFormat="1" x14ac:dyDescent="0.25"/>
    <row r="1387" s="82" customFormat="1" x14ac:dyDescent="0.25"/>
    <row r="1388" s="82" customFormat="1" x14ac:dyDescent="0.25"/>
    <row r="1389" s="82" customFormat="1" x14ac:dyDescent="0.25"/>
    <row r="1390" s="82" customFormat="1" x14ac:dyDescent="0.25"/>
    <row r="1391" s="82" customFormat="1" x14ac:dyDescent="0.25"/>
    <row r="1392" s="82" customFormat="1" x14ac:dyDescent="0.25"/>
    <row r="1393" s="82" customFormat="1" x14ac:dyDescent="0.25"/>
    <row r="1394" s="82" customFormat="1" x14ac:dyDescent="0.25"/>
    <row r="1395" s="82" customFormat="1" x14ac:dyDescent="0.25"/>
    <row r="1396" s="82" customFormat="1" x14ac:dyDescent="0.25"/>
    <row r="1397" s="82" customFormat="1" x14ac:dyDescent="0.25"/>
    <row r="1398" s="82" customFormat="1" x14ac:dyDescent="0.25"/>
    <row r="1399" s="82" customFormat="1" x14ac:dyDescent="0.25"/>
    <row r="1400" s="82" customFormat="1" x14ac:dyDescent="0.25"/>
    <row r="1401" s="82" customFormat="1" x14ac:dyDescent="0.25"/>
    <row r="1402" s="82" customFormat="1" x14ac:dyDescent="0.25"/>
    <row r="1403" s="82" customFormat="1" x14ac:dyDescent="0.25"/>
    <row r="1404" s="82" customFormat="1" x14ac:dyDescent="0.25"/>
    <row r="1405" s="82" customFormat="1" x14ac:dyDescent="0.25"/>
    <row r="1406" s="82" customFormat="1" x14ac:dyDescent="0.25"/>
    <row r="1407" s="82" customFormat="1" x14ac:dyDescent="0.25"/>
    <row r="1408" s="82" customFormat="1" x14ac:dyDescent="0.25"/>
    <row r="1409" s="82" customFormat="1" x14ac:dyDescent="0.25"/>
    <row r="1410" s="82" customFormat="1" x14ac:dyDescent="0.25"/>
    <row r="1411" s="82" customFormat="1" x14ac:dyDescent="0.25"/>
    <row r="1412" s="82" customFormat="1" x14ac:dyDescent="0.25"/>
    <row r="1413" s="82" customFormat="1" x14ac:dyDescent="0.25"/>
    <row r="1414" s="82" customFormat="1" x14ac:dyDescent="0.25"/>
    <row r="1415" s="82" customFormat="1" x14ac:dyDescent="0.25"/>
    <row r="1416" s="82" customFormat="1" x14ac:dyDescent="0.25"/>
    <row r="1417" s="82" customFormat="1" x14ac:dyDescent="0.25"/>
    <row r="1418" s="82" customFormat="1" x14ac:dyDescent="0.25"/>
    <row r="1419" s="82" customFormat="1" x14ac:dyDescent="0.25"/>
    <row r="1420" s="82" customFormat="1" x14ac:dyDescent="0.25"/>
    <row r="1421" s="82" customFormat="1" x14ac:dyDescent="0.25"/>
    <row r="1422" s="82" customFormat="1" x14ac:dyDescent="0.25"/>
    <row r="1423" s="82" customFormat="1" x14ac:dyDescent="0.25"/>
    <row r="1424" s="82" customFormat="1" x14ac:dyDescent="0.25"/>
    <row r="1425" s="82" customFormat="1" x14ac:dyDescent="0.25"/>
  </sheetData>
  <sheetProtection password="D917" sheet="1" objects="1" scenarios="1" formatCells="0" formatColumns="0" formatRows="0" insertColumns="0" insertRows="0" sort="0" pivotTables="0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B1524"/>
  <sheetViews>
    <sheetView showGridLines="0" workbookViewId="0">
      <selection activeCell="B1" sqref="B1"/>
    </sheetView>
  </sheetViews>
  <sheetFormatPr baseColWidth="10" defaultColWidth="12.28515625" defaultRowHeight="15" x14ac:dyDescent="0.25"/>
  <cols>
    <col min="1" max="1" width="1.7109375" style="2" customWidth="1"/>
    <col min="2" max="2" width="24.42578125" style="2" customWidth="1"/>
    <col min="3" max="5" width="12.28515625" style="2"/>
    <col min="6" max="6" width="11" style="2" customWidth="1"/>
    <col min="7" max="9" width="12.28515625" style="2"/>
    <col min="10" max="10" width="54.5703125" style="38" bestFit="1" customWidth="1"/>
    <col min="11" max="11" width="12.85546875" style="38" customWidth="1"/>
    <col min="12" max="14" width="12.28515625" style="38"/>
    <col min="15" max="314" width="12.28515625" style="2"/>
    <col min="315" max="16384" width="12.28515625" style="38"/>
  </cols>
  <sheetData>
    <row r="1" spans="2:16" ht="19.5" thickBot="1" x14ac:dyDescent="0.35">
      <c r="B1" s="66" t="s">
        <v>59</v>
      </c>
      <c r="C1" s="131"/>
      <c r="D1" s="131"/>
      <c r="E1" s="132"/>
      <c r="F1" s="132"/>
      <c r="G1" s="132"/>
      <c r="J1" s="127" t="s">
        <v>54</v>
      </c>
      <c r="K1" s="128"/>
      <c r="L1" s="128"/>
      <c r="M1" s="128"/>
      <c r="N1" s="129"/>
    </row>
    <row r="2" spans="2:16" ht="18.75" x14ac:dyDescent="0.3">
      <c r="B2" s="67"/>
      <c r="C2" s="133"/>
      <c r="D2" s="133"/>
      <c r="E2" s="134"/>
      <c r="F2" s="134"/>
      <c r="G2" s="134"/>
      <c r="J2" s="130"/>
      <c r="K2" s="56"/>
      <c r="L2" s="56"/>
      <c r="M2" s="56"/>
      <c r="N2" s="58"/>
    </row>
    <row r="3" spans="2:16" x14ac:dyDescent="0.25">
      <c r="J3" s="57"/>
      <c r="K3" s="56"/>
      <c r="L3" s="56"/>
      <c r="M3" s="56"/>
      <c r="N3" s="58"/>
      <c r="O3" s="188"/>
      <c r="P3" s="65"/>
    </row>
    <row r="4" spans="2:16" ht="15.75" x14ac:dyDescent="0.25">
      <c r="B4" s="135" t="s">
        <v>60</v>
      </c>
      <c r="J4" s="57"/>
      <c r="K4" s="56"/>
      <c r="L4" s="56"/>
      <c r="M4" s="56"/>
      <c r="N4" s="58"/>
    </row>
    <row r="5" spans="2:16" ht="15.75" thickBot="1" x14ac:dyDescent="0.3">
      <c r="J5" s="57"/>
      <c r="K5" s="56"/>
      <c r="L5" s="56"/>
      <c r="M5" s="56"/>
      <c r="N5" s="58"/>
    </row>
    <row r="6" spans="2:16" ht="16.5" thickBot="1" x14ac:dyDescent="0.3">
      <c r="B6" s="226" t="s">
        <v>61</v>
      </c>
      <c r="C6" s="227"/>
      <c r="D6" s="227"/>
      <c r="E6" s="227"/>
      <c r="F6" s="227"/>
      <c r="G6" s="228"/>
      <c r="J6" s="57"/>
      <c r="K6" s="56"/>
      <c r="L6" s="56"/>
      <c r="M6" s="56"/>
      <c r="N6" s="58"/>
    </row>
    <row r="7" spans="2:16" x14ac:dyDescent="0.25">
      <c r="B7" s="136" t="s">
        <v>62</v>
      </c>
      <c r="C7" s="137">
        <v>4771</v>
      </c>
      <c r="D7" s="137"/>
      <c r="E7" s="138" t="s">
        <v>63</v>
      </c>
      <c r="F7" s="139"/>
      <c r="G7" s="140">
        <v>1775</v>
      </c>
      <c r="J7" s="57"/>
      <c r="K7" s="56"/>
      <c r="L7" s="56"/>
      <c r="M7" s="56"/>
      <c r="N7" s="58"/>
    </row>
    <row r="8" spans="2:16" x14ac:dyDescent="0.25">
      <c r="B8" s="136" t="s">
        <v>64</v>
      </c>
      <c r="C8" s="137">
        <v>1050</v>
      </c>
      <c r="D8" s="137"/>
      <c r="E8" s="141" t="s">
        <v>65</v>
      </c>
      <c r="F8" s="139"/>
      <c r="G8" s="140">
        <v>150</v>
      </c>
      <c r="J8" s="57"/>
      <c r="K8" s="56"/>
      <c r="L8" s="56"/>
      <c r="M8" s="56"/>
      <c r="N8" s="58"/>
    </row>
    <row r="9" spans="2:16" x14ac:dyDescent="0.25">
      <c r="B9" s="136" t="s">
        <v>66</v>
      </c>
      <c r="C9" s="137">
        <v>950</v>
      </c>
      <c r="D9" s="137"/>
      <c r="E9" s="141" t="s">
        <v>67</v>
      </c>
      <c r="F9" s="139"/>
      <c r="G9" s="140">
        <v>488</v>
      </c>
      <c r="J9" s="57"/>
      <c r="K9" s="56"/>
      <c r="L9" s="56"/>
      <c r="M9" s="56"/>
      <c r="N9" s="58"/>
    </row>
    <row r="10" spans="2:16" x14ac:dyDescent="0.25">
      <c r="B10" s="136" t="s">
        <v>68</v>
      </c>
      <c r="C10" s="137">
        <v>0</v>
      </c>
      <c r="D10" s="137"/>
      <c r="E10" s="141" t="s">
        <v>69</v>
      </c>
      <c r="F10" s="139"/>
      <c r="G10" s="140">
        <v>3608</v>
      </c>
      <c r="J10" s="57"/>
      <c r="K10" s="56"/>
      <c r="L10" s="56"/>
      <c r="M10" s="56"/>
      <c r="N10" s="58"/>
    </row>
    <row r="11" spans="2:16" x14ac:dyDescent="0.25">
      <c r="B11" s="142"/>
      <c r="C11" s="143"/>
      <c r="D11" s="143"/>
      <c r="E11" s="144" t="s">
        <v>70</v>
      </c>
      <c r="F11" s="145"/>
      <c r="G11" s="146">
        <v>750</v>
      </c>
      <c r="J11" s="57"/>
      <c r="K11" s="56"/>
      <c r="L11" s="56"/>
      <c r="M11" s="56"/>
      <c r="N11" s="58"/>
    </row>
    <row r="12" spans="2:16" ht="15.75" thickBot="1" x14ac:dyDescent="0.3">
      <c r="B12" s="147"/>
      <c r="C12" s="148">
        <f>SUM(C7:C11)</f>
        <v>6771</v>
      </c>
      <c r="D12" s="148"/>
      <c r="E12" s="149"/>
      <c r="F12" s="148"/>
      <c r="G12" s="150">
        <f>SUM(G7:G11)</f>
        <v>6771</v>
      </c>
      <c r="J12" s="57"/>
      <c r="K12" s="56"/>
      <c r="L12" s="56"/>
      <c r="M12" s="56"/>
      <c r="N12" s="58"/>
    </row>
    <row r="13" spans="2:16" x14ac:dyDescent="0.25">
      <c r="C13" s="151">
        <f>+C12-G12</f>
        <v>0</v>
      </c>
      <c r="J13" s="57"/>
      <c r="K13" s="56"/>
      <c r="L13" s="56"/>
      <c r="M13" s="56"/>
      <c r="N13" s="58"/>
    </row>
    <row r="14" spans="2:16" x14ac:dyDescent="0.25">
      <c r="B14" s="152" t="s">
        <v>71</v>
      </c>
      <c r="G14" s="153">
        <v>0.06</v>
      </c>
      <c r="J14" s="57"/>
      <c r="K14" s="56"/>
      <c r="L14" s="56"/>
      <c r="M14" s="56"/>
      <c r="N14" s="58"/>
    </row>
    <row r="15" spans="2:16" x14ac:dyDescent="0.25">
      <c r="B15" s="152" t="s">
        <v>72</v>
      </c>
      <c r="G15" s="153">
        <v>9.5000000000000001E-2</v>
      </c>
      <c r="J15" s="57"/>
      <c r="K15" s="56"/>
      <c r="L15" s="56"/>
      <c r="M15" s="56"/>
      <c r="N15" s="58"/>
    </row>
    <row r="16" spans="2:16" x14ac:dyDescent="0.25">
      <c r="B16" s="152" t="s">
        <v>73</v>
      </c>
      <c r="G16" s="153">
        <v>0.02</v>
      </c>
      <c r="J16" s="57"/>
      <c r="K16" s="56"/>
      <c r="L16" s="56"/>
      <c r="M16" s="56"/>
      <c r="N16" s="58"/>
    </row>
    <row r="17" spans="2:14" x14ac:dyDescent="0.25">
      <c r="B17" s="152" t="s">
        <v>74</v>
      </c>
      <c r="G17" s="2">
        <v>0.8</v>
      </c>
      <c r="J17" s="57"/>
      <c r="K17" s="56"/>
      <c r="L17" s="56"/>
      <c r="M17" s="56"/>
      <c r="N17" s="58"/>
    </row>
    <row r="18" spans="2:14" x14ac:dyDescent="0.25">
      <c r="B18" s="154" t="s">
        <v>75</v>
      </c>
      <c r="G18" s="155">
        <v>0.23</v>
      </c>
      <c r="J18" s="57"/>
      <c r="K18" s="56"/>
      <c r="L18" s="56"/>
      <c r="M18" s="56"/>
      <c r="N18" s="58"/>
    </row>
    <row r="19" spans="2:14" x14ac:dyDescent="0.25">
      <c r="B19" s="152" t="s">
        <v>76</v>
      </c>
      <c r="G19" s="153">
        <f>+G15-G16</f>
        <v>7.4999999999999997E-2</v>
      </c>
      <c r="J19" s="57"/>
      <c r="K19" s="56"/>
      <c r="L19" s="56"/>
      <c r="M19" s="56"/>
      <c r="N19" s="58"/>
    </row>
    <row r="20" spans="2:14" x14ac:dyDescent="0.25">
      <c r="B20" s="152" t="s">
        <v>77</v>
      </c>
      <c r="G20" s="2">
        <v>1</v>
      </c>
      <c r="J20" s="57"/>
      <c r="K20" s="56"/>
      <c r="L20" s="56"/>
      <c r="M20" s="56"/>
      <c r="N20" s="58"/>
    </row>
    <row r="21" spans="2:14" x14ac:dyDescent="0.25">
      <c r="B21" s="152" t="s">
        <v>78</v>
      </c>
      <c r="G21" s="2">
        <v>400</v>
      </c>
      <c r="J21" s="57"/>
      <c r="K21" s="56"/>
      <c r="L21" s="56"/>
      <c r="M21" s="56"/>
      <c r="N21" s="58"/>
    </row>
    <row r="22" spans="2:14" x14ac:dyDescent="0.25">
      <c r="B22" s="2" t="s">
        <v>79</v>
      </c>
      <c r="G22" s="155">
        <v>0.01</v>
      </c>
      <c r="J22" s="57"/>
      <c r="K22" s="56"/>
      <c r="L22" s="56"/>
      <c r="M22" s="56"/>
      <c r="N22" s="58"/>
    </row>
    <row r="23" spans="2:14" ht="15.75" thickBot="1" x14ac:dyDescent="0.3">
      <c r="J23" s="57"/>
      <c r="K23" s="56"/>
      <c r="L23" s="56"/>
      <c r="M23" s="56"/>
      <c r="N23" s="58"/>
    </row>
    <row r="24" spans="2:14" ht="16.5" thickBot="1" x14ac:dyDescent="0.3">
      <c r="B24" s="229" t="s">
        <v>80</v>
      </c>
      <c r="C24" s="230"/>
      <c r="D24" s="230"/>
      <c r="E24" s="231"/>
      <c r="J24" s="57"/>
      <c r="K24" s="56"/>
      <c r="L24" s="56"/>
      <c r="M24" s="56"/>
      <c r="N24" s="58"/>
    </row>
    <row r="25" spans="2:14" ht="16.5" thickBot="1" x14ac:dyDescent="0.3">
      <c r="B25" s="156"/>
      <c r="C25" s="157">
        <v>2024</v>
      </c>
      <c r="D25" s="158">
        <f>++C25+1</f>
        <v>2025</v>
      </c>
      <c r="E25" s="159">
        <f>+D25+1</f>
        <v>2026</v>
      </c>
      <c r="J25" s="57"/>
      <c r="K25" s="56"/>
      <c r="L25" s="56"/>
      <c r="M25" s="56"/>
      <c r="N25" s="58"/>
    </row>
    <row r="26" spans="2:14" x14ac:dyDescent="0.25">
      <c r="B26" s="136" t="s">
        <v>81</v>
      </c>
      <c r="C26" s="160">
        <v>1850</v>
      </c>
      <c r="D26" s="161">
        <v>1798</v>
      </c>
      <c r="E26" s="162">
        <v>1858</v>
      </c>
      <c r="J26" s="57"/>
      <c r="K26" s="56"/>
      <c r="L26" s="56"/>
      <c r="M26" s="56"/>
      <c r="N26" s="58"/>
    </row>
    <row r="27" spans="2:14" x14ac:dyDescent="0.25">
      <c r="B27" s="136" t="s">
        <v>82</v>
      </c>
      <c r="C27" s="160">
        <f>-0.2*C26</f>
        <v>-370</v>
      </c>
      <c r="D27" s="161">
        <f>-0.2*D26</f>
        <v>-359.6</v>
      </c>
      <c r="E27" s="162">
        <f>-0.2*E26</f>
        <v>-371.6</v>
      </c>
      <c r="J27" s="57"/>
      <c r="K27" s="56"/>
      <c r="L27" s="56"/>
      <c r="M27" s="56"/>
      <c r="N27" s="58"/>
    </row>
    <row r="28" spans="2:14" x14ac:dyDescent="0.25">
      <c r="B28" s="136" t="s">
        <v>83</v>
      </c>
      <c r="C28" s="160">
        <f>-0.2*C26</f>
        <v>-370</v>
      </c>
      <c r="D28" s="161">
        <f>+C28*1.03</f>
        <v>-381.1</v>
      </c>
      <c r="E28" s="162">
        <f>+D28*1.02</f>
        <v>-388.72200000000004</v>
      </c>
      <c r="J28" s="57"/>
      <c r="K28" s="56"/>
      <c r="L28" s="56"/>
      <c r="M28" s="56"/>
      <c r="N28" s="58"/>
    </row>
    <row r="29" spans="2:14" x14ac:dyDescent="0.25">
      <c r="B29" s="136" t="s">
        <v>84</v>
      </c>
      <c r="C29" s="160">
        <v>-280</v>
      </c>
      <c r="D29" s="161">
        <v>-280</v>
      </c>
      <c r="E29" s="162">
        <v>-280</v>
      </c>
      <c r="J29" s="57"/>
      <c r="K29" s="56"/>
      <c r="L29" s="56"/>
      <c r="M29" s="56"/>
      <c r="N29" s="58"/>
    </row>
    <row r="30" spans="2:14" x14ac:dyDescent="0.25">
      <c r="B30" s="163" t="s">
        <v>85</v>
      </c>
      <c r="C30" s="164">
        <v>-200</v>
      </c>
      <c r="D30" s="165">
        <f>+C30*1.1</f>
        <v>-220.00000000000003</v>
      </c>
      <c r="E30" s="166">
        <f>+D30</f>
        <v>-220.00000000000003</v>
      </c>
      <c r="J30" s="57"/>
      <c r="K30" s="56"/>
      <c r="L30" s="56"/>
      <c r="M30" s="56"/>
      <c r="N30" s="58"/>
    </row>
    <row r="31" spans="2:14" ht="15.75" thickBot="1" x14ac:dyDescent="0.3">
      <c r="B31" s="167" t="s">
        <v>86</v>
      </c>
      <c r="C31" s="168">
        <f>SUM(C26:C30)</f>
        <v>630</v>
      </c>
      <c r="D31" s="169">
        <f>SUM(D26:D30)</f>
        <v>557.30000000000018</v>
      </c>
      <c r="E31" s="170">
        <f>SUM(E26:E30)</f>
        <v>597.67800000000011</v>
      </c>
      <c r="J31" s="57"/>
      <c r="K31" s="56"/>
      <c r="L31" s="56"/>
      <c r="M31" s="56"/>
      <c r="N31" s="58"/>
    </row>
    <row r="32" spans="2:14" ht="16.5" thickBot="1" x14ac:dyDescent="0.3">
      <c r="B32" s="171"/>
      <c r="C32" s="172"/>
      <c r="D32" s="172"/>
      <c r="E32" s="172"/>
      <c r="J32" s="57"/>
      <c r="K32" s="56"/>
      <c r="L32" s="56"/>
      <c r="M32" s="56"/>
      <c r="N32" s="58"/>
    </row>
    <row r="33" spans="2:14" ht="15.75" thickBot="1" x14ac:dyDescent="0.3">
      <c r="B33" s="173" t="s">
        <v>87</v>
      </c>
      <c r="C33" s="174">
        <v>400</v>
      </c>
      <c r="D33" s="174">
        <v>300</v>
      </c>
      <c r="E33" s="175">
        <v>330</v>
      </c>
      <c r="J33" s="57"/>
      <c r="K33" s="56"/>
      <c r="L33" s="56"/>
      <c r="M33" s="56"/>
      <c r="N33" s="58"/>
    </row>
    <row r="34" spans="2:14" ht="15.75" thickBot="1" x14ac:dyDescent="0.3">
      <c r="J34" s="57"/>
      <c r="K34" s="56"/>
      <c r="L34" s="56"/>
      <c r="M34" s="56"/>
      <c r="N34" s="58"/>
    </row>
    <row r="35" spans="2:14" ht="16.5" thickBot="1" x14ac:dyDescent="0.3">
      <c r="B35" s="176"/>
      <c r="C35" s="177" t="s">
        <v>88</v>
      </c>
      <c r="D35" s="232" t="s">
        <v>89</v>
      </c>
      <c r="E35" s="232"/>
      <c r="F35" s="233"/>
      <c r="J35" s="57"/>
      <c r="K35" s="56"/>
      <c r="L35" s="56"/>
      <c r="M35" s="56"/>
      <c r="N35" s="58"/>
    </row>
    <row r="36" spans="2:14" ht="16.5" thickBot="1" x14ac:dyDescent="0.3">
      <c r="B36" s="156"/>
      <c r="C36" s="178">
        <v>2023</v>
      </c>
      <c r="D36" s="179">
        <f>1+C36</f>
        <v>2024</v>
      </c>
      <c r="E36" s="158">
        <f>1+D36</f>
        <v>2025</v>
      </c>
      <c r="F36" s="159">
        <f>1+E36</f>
        <v>2026</v>
      </c>
      <c r="J36" s="57"/>
      <c r="K36" s="56"/>
      <c r="L36" s="56"/>
      <c r="M36" s="56"/>
      <c r="N36" s="58"/>
    </row>
    <row r="37" spans="2:14" x14ac:dyDescent="0.25">
      <c r="B37" s="136" t="s">
        <v>64</v>
      </c>
      <c r="C37" s="180">
        <f>+C8</f>
        <v>1050</v>
      </c>
      <c r="D37" s="181">
        <f>+C37*1.08</f>
        <v>1134</v>
      </c>
      <c r="E37" s="161">
        <f t="shared" ref="E37:F39" si="0">+D37*1.03</f>
        <v>1168.02</v>
      </c>
      <c r="F37" s="162">
        <f t="shared" si="0"/>
        <v>1203.0606</v>
      </c>
      <c r="J37" s="57"/>
      <c r="K37" s="56"/>
      <c r="L37" s="56"/>
      <c r="M37" s="56"/>
      <c r="N37" s="58"/>
    </row>
    <row r="38" spans="2:14" x14ac:dyDescent="0.25">
      <c r="B38" s="136" t="s">
        <v>66</v>
      </c>
      <c r="C38" s="180">
        <f>+C9</f>
        <v>950</v>
      </c>
      <c r="D38" s="181">
        <f>+C38*1.08</f>
        <v>1026</v>
      </c>
      <c r="E38" s="161">
        <f t="shared" si="0"/>
        <v>1056.78</v>
      </c>
      <c r="F38" s="162">
        <f t="shared" si="0"/>
        <v>1088.4834000000001</v>
      </c>
      <c r="J38" s="57"/>
      <c r="K38" s="56"/>
      <c r="L38" s="56"/>
      <c r="M38" s="56"/>
      <c r="N38" s="58"/>
    </row>
    <row r="39" spans="2:14" x14ac:dyDescent="0.25">
      <c r="B39" s="136" t="s">
        <v>67</v>
      </c>
      <c r="C39" s="180">
        <f>+G9</f>
        <v>488</v>
      </c>
      <c r="D39" s="181">
        <f>+C39*1.08</f>
        <v>527.04000000000008</v>
      </c>
      <c r="E39" s="161">
        <f t="shared" si="0"/>
        <v>542.85120000000006</v>
      </c>
      <c r="F39" s="162">
        <f t="shared" si="0"/>
        <v>559.13673600000004</v>
      </c>
      <c r="J39" s="57"/>
      <c r="K39" s="56"/>
      <c r="L39" s="56"/>
      <c r="M39" s="56"/>
      <c r="N39" s="58"/>
    </row>
    <row r="40" spans="2:14" x14ac:dyDescent="0.25">
      <c r="B40" s="136" t="s">
        <v>69</v>
      </c>
      <c r="C40" s="180">
        <f>+G10</f>
        <v>3608</v>
      </c>
      <c r="D40" s="181">
        <v>3684</v>
      </c>
      <c r="E40" s="161">
        <v>3724</v>
      </c>
      <c r="F40" s="162">
        <v>3767</v>
      </c>
      <c r="J40" s="57"/>
      <c r="K40" s="56"/>
      <c r="L40" s="56"/>
      <c r="M40" s="56"/>
      <c r="N40" s="58"/>
    </row>
    <row r="41" spans="2:14" ht="15.75" thickBot="1" x14ac:dyDescent="0.3">
      <c r="B41" s="167" t="s">
        <v>70</v>
      </c>
      <c r="C41" s="182">
        <f>+G11</f>
        <v>750</v>
      </c>
      <c r="D41" s="183">
        <f>+C41*1.08</f>
        <v>810</v>
      </c>
      <c r="E41" s="169">
        <f>+D41*1.03</f>
        <v>834.30000000000007</v>
      </c>
      <c r="F41" s="170">
        <f>+E41*1.03</f>
        <v>859.32900000000006</v>
      </c>
      <c r="J41" s="57"/>
      <c r="K41" s="56"/>
      <c r="L41" s="56"/>
      <c r="M41" s="56"/>
      <c r="N41" s="58"/>
    </row>
    <row r="42" spans="2:14" x14ac:dyDescent="0.25">
      <c r="J42" s="57"/>
      <c r="K42" s="56"/>
      <c r="L42" s="56"/>
      <c r="M42" s="56"/>
      <c r="N42" s="58"/>
    </row>
    <row r="43" spans="2:14" x14ac:dyDescent="0.25">
      <c r="B43" s="152" t="s">
        <v>90</v>
      </c>
      <c r="J43" s="57"/>
      <c r="K43" s="56"/>
      <c r="L43" s="56"/>
      <c r="M43" s="56"/>
      <c r="N43" s="58"/>
    </row>
    <row r="44" spans="2:14" x14ac:dyDescent="0.25">
      <c r="B44" s="152"/>
      <c r="J44" s="57"/>
      <c r="K44" s="56"/>
      <c r="L44" s="56"/>
      <c r="M44" s="56"/>
      <c r="N44" s="58"/>
    </row>
    <row r="45" spans="2:14" x14ac:dyDescent="0.25">
      <c r="B45" s="152" t="s">
        <v>91</v>
      </c>
      <c r="J45" s="57"/>
      <c r="K45" s="56"/>
      <c r="L45" s="56"/>
      <c r="M45" s="56"/>
      <c r="N45" s="58"/>
    </row>
    <row r="46" spans="2:14" x14ac:dyDescent="0.25">
      <c r="B46" s="152"/>
      <c r="J46" s="57"/>
      <c r="K46" s="56"/>
      <c r="L46" s="56"/>
      <c r="M46" s="56"/>
      <c r="N46" s="58"/>
    </row>
    <row r="47" spans="2:14" x14ac:dyDescent="0.25">
      <c r="B47" s="184" t="s">
        <v>92</v>
      </c>
      <c r="J47" s="57"/>
      <c r="K47" s="56"/>
      <c r="L47" s="56"/>
      <c r="M47" s="56"/>
      <c r="N47" s="58"/>
    </row>
    <row r="48" spans="2:14" x14ac:dyDescent="0.25">
      <c r="J48" s="57"/>
      <c r="K48" s="56"/>
      <c r="L48" s="56"/>
      <c r="M48" s="56"/>
      <c r="N48" s="58"/>
    </row>
    <row r="49" spans="2:14" x14ac:dyDescent="0.25">
      <c r="B49" s="185" t="s">
        <v>19</v>
      </c>
      <c r="H49" s="186" t="s">
        <v>93</v>
      </c>
      <c r="I49" s="186"/>
      <c r="J49" s="57"/>
      <c r="K49" s="56"/>
      <c r="L49" s="56"/>
      <c r="M49" s="56"/>
      <c r="N49" s="58"/>
    </row>
    <row r="50" spans="2:14" x14ac:dyDescent="0.25">
      <c r="B50" s="2" t="s">
        <v>94</v>
      </c>
      <c r="J50" s="57"/>
      <c r="K50" s="56"/>
      <c r="L50" s="56"/>
      <c r="M50" s="56"/>
      <c r="N50" s="58"/>
    </row>
    <row r="51" spans="2:14" x14ac:dyDescent="0.25">
      <c r="B51" s="2" t="s">
        <v>95</v>
      </c>
      <c r="J51" s="57"/>
      <c r="K51" s="56"/>
      <c r="L51" s="56"/>
      <c r="M51" s="56"/>
      <c r="N51" s="58"/>
    </row>
    <row r="52" spans="2:14" x14ac:dyDescent="0.25">
      <c r="J52" s="57"/>
      <c r="K52" s="56"/>
      <c r="L52" s="56"/>
      <c r="M52" s="56"/>
      <c r="N52" s="58"/>
    </row>
    <row r="53" spans="2:14" x14ac:dyDescent="0.25">
      <c r="B53" s="185" t="s">
        <v>22</v>
      </c>
      <c r="H53" s="186" t="s">
        <v>96</v>
      </c>
      <c r="I53" s="186"/>
      <c r="J53" s="57"/>
      <c r="K53" s="56"/>
      <c r="L53" s="56"/>
      <c r="M53" s="56"/>
      <c r="N53" s="58"/>
    </row>
    <row r="54" spans="2:14" x14ac:dyDescent="0.25">
      <c r="B54" s="2" t="s">
        <v>97</v>
      </c>
      <c r="I54" s="65"/>
      <c r="J54" s="57"/>
      <c r="K54" s="56"/>
      <c r="L54" s="56"/>
      <c r="M54" s="56"/>
      <c r="N54" s="58"/>
    </row>
    <row r="55" spans="2:14" x14ac:dyDescent="0.25">
      <c r="J55" s="57"/>
      <c r="K55" s="56"/>
      <c r="L55" s="56"/>
      <c r="M55" s="56"/>
      <c r="N55" s="58"/>
    </row>
    <row r="56" spans="2:14" x14ac:dyDescent="0.25">
      <c r="B56" s="185"/>
      <c r="H56" s="186"/>
      <c r="I56" s="186"/>
      <c r="J56" s="57"/>
      <c r="K56" s="56"/>
      <c r="L56" s="56"/>
      <c r="M56" s="56"/>
      <c r="N56" s="58"/>
    </row>
    <row r="57" spans="2:14" x14ac:dyDescent="0.25">
      <c r="J57" s="57"/>
      <c r="K57" s="56"/>
      <c r="L57" s="56"/>
      <c r="M57" s="56"/>
      <c r="N57" s="58"/>
    </row>
    <row r="58" spans="2:14" x14ac:dyDescent="0.25">
      <c r="J58" s="57"/>
      <c r="K58" s="56"/>
      <c r="L58" s="56"/>
      <c r="M58" s="56"/>
      <c r="N58" s="58"/>
    </row>
    <row r="59" spans="2:14" ht="15.75" thickBot="1" x14ac:dyDescent="0.3">
      <c r="B59" s="187"/>
      <c r="J59" s="59"/>
      <c r="K59" s="60"/>
      <c r="L59" s="60"/>
      <c r="M59" s="60"/>
      <c r="N59" s="61"/>
    </row>
    <row r="60" spans="2:14" s="2" customFormat="1" x14ac:dyDescent="0.25"/>
    <row r="61" spans="2:14" s="2" customFormat="1" x14ac:dyDescent="0.25"/>
    <row r="62" spans="2:14" s="2" customFormat="1" x14ac:dyDescent="0.25">
      <c r="J62" s="133"/>
      <c r="K62" s="189"/>
      <c r="L62" s="189"/>
      <c r="M62" s="62"/>
      <c r="N62" s="186"/>
    </row>
    <row r="63" spans="2:14" s="2" customFormat="1" x14ac:dyDescent="0.25">
      <c r="J63" s="62"/>
      <c r="K63" s="62"/>
      <c r="L63" s="62"/>
      <c r="M63" s="62"/>
      <c r="N63" s="62"/>
    </row>
    <row r="64" spans="2:14" s="2" customFormat="1" x14ac:dyDescent="0.25">
      <c r="J64" s="234"/>
      <c r="K64" s="234"/>
      <c r="L64" s="234"/>
      <c r="M64" s="234"/>
      <c r="N64" s="62"/>
    </row>
    <row r="65" spans="10:14" s="2" customFormat="1" ht="15.75" x14ac:dyDescent="0.25">
      <c r="J65" s="62"/>
      <c r="K65" s="190"/>
      <c r="L65" s="190"/>
      <c r="M65" s="190"/>
      <c r="N65" s="191"/>
    </row>
    <row r="66" spans="10:14" s="2" customFormat="1" x14ac:dyDescent="0.25">
      <c r="J66" s="62"/>
      <c r="K66" s="192"/>
      <c r="L66" s="192"/>
      <c r="M66" s="192"/>
      <c r="N66" s="193"/>
    </row>
    <row r="67" spans="10:14" s="2" customFormat="1" x14ac:dyDescent="0.25">
      <c r="J67" s="62"/>
      <c r="K67" s="192"/>
      <c r="L67" s="192"/>
      <c r="M67" s="192"/>
      <c r="N67" s="189"/>
    </row>
    <row r="68" spans="10:14" s="2" customFormat="1" x14ac:dyDescent="0.25">
      <c r="J68" s="194"/>
      <c r="K68" s="195"/>
      <c r="L68" s="195"/>
      <c r="M68" s="195"/>
      <c r="N68" s="189"/>
    </row>
    <row r="69" spans="10:14" s="2" customFormat="1" x14ac:dyDescent="0.25">
      <c r="J69" s="62"/>
      <c r="K69" s="196"/>
      <c r="L69" s="196"/>
      <c r="M69" s="196"/>
      <c r="N69" s="189"/>
    </row>
    <row r="70" spans="10:14" s="2" customFormat="1" x14ac:dyDescent="0.25">
      <c r="J70" s="62"/>
      <c r="K70" s="197"/>
      <c r="L70" s="197"/>
      <c r="M70" s="197"/>
      <c r="N70" s="62"/>
    </row>
    <row r="71" spans="10:14" s="2" customFormat="1" x14ac:dyDescent="0.25">
      <c r="J71" s="62"/>
      <c r="K71" s="62"/>
      <c r="L71" s="62"/>
      <c r="M71" s="62"/>
      <c r="N71" s="62"/>
    </row>
    <row r="72" spans="10:14" s="2" customFormat="1" x14ac:dyDescent="0.25">
      <c r="J72" s="62"/>
      <c r="K72" s="198"/>
      <c r="L72" s="198"/>
      <c r="M72" s="198"/>
      <c r="N72" s="62"/>
    </row>
    <row r="73" spans="10:14" s="2" customFormat="1" x14ac:dyDescent="0.25">
      <c r="K73" s="199"/>
      <c r="L73" s="199"/>
      <c r="M73" s="199"/>
    </row>
    <row r="74" spans="10:14" s="2" customFormat="1" x14ac:dyDescent="0.25">
      <c r="K74" s="199"/>
      <c r="L74" s="199"/>
      <c r="M74" s="199"/>
    </row>
    <row r="75" spans="10:14" s="2" customFormat="1" x14ac:dyDescent="0.25"/>
    <row r="76" spans="10:14" s="2" customFormat="1" x14ac:dyDescent="0.25"/>
    <row r="77" spans="10:14" s="2" customFormat="1" x14ac:dyDescent="0.25"/>
    <row r="78" spans="10:14" s="2" customFormat="1" x14ac:dyDescent="0.25"/>
    <row r="79" spans="10:14" s="2" customFormat="1" x14ac:dyDescent="0.25"/>
    <row r="80" spans="10:14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</sheetData>
  <sheetProtection password="D917" sheet="1" objects="1" scenarios="1" formatCells="0" formatColumns="0" formatRows="0" insertColumns="0" insertRows="0" sort="0" pivotTables="0"/>
  <mergeCells count="4">
    <mergeCell ref="B6:G6"/>
    <mergeCell ref="B24:E24"/>
    <mergeCell ref="D35:F35"/>
    <mergeCell ref="J64:M6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Bsp Kostenrechnung Ang</vt:lpstr>
      <vt:lpstr>Bsp Planungsrechnung Ang</vt:lpstr>
      <vt:lpstr>Bsp Unternehmensbewertung Ang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2023-10-01T14:33:22Z</dcterms:created>
  <dcterms:modified xsi:type="dcterms:W3CDTF">2023-10-09T11:49:44Z</dcterms:modified>
</cp:coreProperties>
</file>